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RVPVMAD\Desktop\2024 GE\"/>
    </mc:Choice>
  </mc:AlternateContent>
  <xr:revisionPtr revIDLastSave="0" documentId="13_ncr:1_{C71A4CDA-5F7F-4884-B067-EC2C881B5C1E}" xr6:coauthVersionLast="47" xr6:coauthVersionMax="47" xr10:uidLastSave="{00000000-0000-0000-0000-000000000000}"/>
  <bookViews>
    <workbookView xWindow="28680" yWindow="-120" windowWidth="29040" windowHeight="15720" tabRatio="918" xr2:uid="{00000000-000D-0000-FFFF-FFFF00000000}"/>
  </bookViews>
  <sheets>
    <sheet name="GE Cover Sheet" sheetId="8" r:id="rId1"/>
    <sheet name=" Cost Worksheet" sheetId="4" r:id="rId2"/>
    <sheet name="Depreciation Analysis" sheetId="12" r:id="rId3"/>
    <sheet name="Sales Comparison" sheetId="11" r:id="rId4"/>
    <sheet name="Concrete Interpolation" sheetId="17" r:id="rId5"/>
    <sheet name="Wood Frame Interpolation" sheetId="18" r:id="rId6"/>
    <sheet name="Corrugated Steel Interpolation " sheetId="14" r:id="rId7"/>
    <sheet name="Bolted Steel Interpolation " sheetId="15" r:id="rId8"/>
    <sheet name="Flat Storage Interpolation" sheetId="16" r:id="rId9"/>
    <sheet name="Even and Pack" sheetId="13" r:id="rId10"/>
  </sheets>
  <definedNames>
    <definedName name="_xlnm.Print_Area" localSheetId="1">' Cost Worksheet'!$A$1:$F$121</definedName>
    <definedName name="_xlnm.Print_Area" localSheetId="2">'Depreciation Analysis'!$A$1:$F$37</definedName>
    <definedName name="_xlnm.Print_Area" localSheetId="0">'GE Cover Sheet'!$A$1:$J$36</definedName>
    <definedName name="_xlnm.Print_Area" localSheetId="3">'Sales Comparison'!$A$1:$F$44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11" l="1"/>
  <c r="B24" i="11"/>
  <c r="D133" i="4"/>
  <c r="D131" i="4"/>
  <c r="E133" i="4"/>
  <c r="D130" i="4"/>
  <c r="D120" i="4"/>
  <c r="K79" i="4"/>
  <c r="F10" i="14"/>
  <c r="F8" i="14"/>
  <c r="F44" i="14"/>
  <c r="F42" i="14"/>
  <c r="F33" i="14"/>
  <c r="J32" i="14"/>
  <c r="J33" i="14"/>
  <c r="J34" i="14"/>
  <c r="F31" i="14"/>
  <c r="F21" i="14"/>
  <c r="J20" i="14"/>
  <c r="J21" i="14"/>
  <c r="J22" i="14"/>
  <c r="J23" i="14"/>
  <c r="J24" i="14"/>
  <c r="B25" i="14"/>
  <c r="F19" i="14"/>
  <c r="G15" i="12"/>
  <c r="G11" i="12"/>
  <c r="I24" i="12"/>
  <c r="F34" i="12"/>
  <c r="G7" i="12"/>
  <c r="G8" i="11"/>
  <c r="G12" i="11"/>
  <c r="A3" i="4"/>
  <c r="C3" i="4"/>
  <c r="A5" i="4"/>
  <c r="E31" i="12"/>
  <c r="D19" i="11"/>
  <c r="F41" i="4"/>
  <c r="D67" i="4"/>
  <c r="O77" i="4"/>
  <c r="O78" i="4"/>
  <c r="K81" i="4"/>
  <c r="O74" i="4"/>
  <c r="O75" i="4"/>
  <c r="F77" i="4"/>
  <c r="F74" i="4"/>
  <c r="F73" i="4"/>
  <c r="F11" i="4"/>
  <c r="F66" i="4"/>
  <c r="F107" i="4"/>
  <c r="I45" i="18"/>
  <c r="I44" i="18"/>
  <c r="I46" i="18"/>
  <c r="I47" i="18"/>
  <c r="I48" i="18"/>
  <c r="B51" i="18"/>
  <c r="I32" i="18"/>
  <c r="I31" i="18"/>
  <c r="I19" i="18"/>
  <c r="I18" i="18"/>
  <c r="I20" i="18"/>
  <c r="I21" i="18"/>
  <c r="I22" i="18"/>
  <c r="B25" i="18"/>
  <c r="I6" i="18"/>
  <c r="I5" i="18"/>
  <c r="I76" i="16"/>
  <c r="I75" i="16"/>
  <c r="I77" i="16"/>
  <c r="I78" i="16"/>
  <c r="I79" i="16"/>
  <c r="B82" i="16"/>
  <c r="I64" i="16"/>
  <c r="I63" i="16"/>
  <c r="I48" i="16"/>
  <c r="I47" i="16"/>
  <c r="I49" i="16"/>
  <c r="I50" i="16"/>
  <c r="I51" i="16"/>
  <c r="B54" i="16"/>
  <c r="I36" i="16"/>
  <c r="I35" i="16"/>
  <c r="I20" i="16"/>
  <c r="I19" i="16"/>
  <c r="I21" i="16"/>
  <c r="I22" i="16"/>
  <c r="I23" i="16"/>
  <c r="B26" i="16"/>
  <c r="I8" i="16"/>
  <c r="I7" i="16"/>
  <c r="F51" i="4"/>
  <c r="F53" i="4"/>
  <c r="F54" i="4"/>
  <c r="F56" i="4"/>
  <c r="F57" i="4"/>
  <c r="F50" i="4"/>
  <c r="F21" i="4"/>
  <c r="I90" i="17"/>
  <c r="I91" i="17"/>
  <c r="I92" i="17"/>
  <c r="I93" i="17"/>
  <c r="B96" i="17"/>
  <c r="I89" i="17"/>
  <c r="I78" i="17"/>
  <c r="I77" i="17"/>
  <c r="I66" i="17"/>
  <c r="I65" i="17"/>
  <c r="I54" i="17"/>
  <c r="I55" i="17"/>
  <c r="I56" i="17"/>
  <c r="I57" i="17"/>
  <c r="B60" i="17"/>
  <c r="I53" i="17"/>
  <c r="I42" i="17"/>
  <c r="I43" i="17"/>
  <c r="I44" i="17"/>
  <c r="I45" i="17"/>
  <c r="B48" i="17"/>
  <c r="I41" i="17"/>
  <c r="I30" i="17"/>
  <c r="I31" i="17"/>
  <c r="I32" i="17"/>
  <c r="I33" i="17"/>
  <c r="B36" i="17"/>
  <c r="I29" i="17"/>
  <c r="I18" i="17"/>
  <c r="I19" i="17"/>
  <c r="I20" i="17"/>
  <c r="I21" i="17"/>
  <c r="B24" i="17"/>
  <c r="I17" i="17"/>
  <c r="I6" i="17"/>
  <c r="I7" i="17"/>
  <c r="I8" i="17"/>
  <c r="I9" i="17"/>
  <c r="B12" i="17"/>
  <c r="I5" i="17"/>
  <c r="O7" i="14"/>
  <c r="I90" i="15"/>
  <c r="I91" i="15"/>
  <c r="I92" i="15"/>
  <c r="I93" i="15"/>
  <c r="B96" i="15"/>
  <c r="I89" i="15"/>
  <c r="I78" i="15"/>
  <c r="I79" i="15"/>
  <c r="I80" i="15"/>
  <c r="I81" i="15"/>
  <c r="B84" i="15"/>
  <c r="I77" i="15"/>
  <c r="I66" i="15"/>
  <c r="I67" i="15"/>
  <c r="I68" i="15"/>
  <c r="I69" i="15"/>
  <c r="B72" i="15"/>
  <c r="I65" i="15"/>
  <c r="I54" i="15"/>
  <c r="I53" i="15"/>
  <c r="I42" i="15"/>
  <c r="I43" i="15"/>
  <c r="I44" i="15"/>
  <c r="I45" i="15"/>
  <c r="B48" i="15"/>
  <c r="I41" i="15"/>
  <c r="I30" i="15"/>
  <c r="I29" i="15"/>
  <c r="I18" i="15"/>
  <c r="I19" i="15"/>
  <c r="I20" i="15"/>
  <c r="I21" i="15"/>
  <c r="B24" i="15"/>
  <c r="I17" i="15"/>
  <c r="F110" i="14"/>
  <c r="J108" i="14"/>
  <c r="F108" i="14"/>
  <c r="J109" i="14"/>
  <c r="J110" i="14"/>
  <c r="J111" i="14"/>
  <c r="F99" i="14"/>
  <c r="J98" i="14"/>
  <c r="J99" i="14"/>
  <c r="J100" i="14"/>
  <c r="J97" i="14"/>
  <c r="F97" i="14"/>
  <c r="J101" i="14"/>
  <c r="J102" i="14"/>
  <c r="B103" i="14"/>
  <c r="F88" i="14"/>
  <c r="J87" i="14"/>
  <c r="J88" i="14"/>
  <c r="J89" i="14"/>
  <c r="J90" i="14"/>
  <c r="J91" i="14"/>
  <c r="B92" i="14"/>
  <c r="J86" i="14"/>
  <c r="F86" i="14"/>
  <c r="F77" i="14"/>
  <c r="J76" i="14"/>
  <c r="J77" i="14"/>
  <c r="J78" i="14"/>
  <c r="F75" i="14"/>
  <c r="J79" i="14"/>
  <c r="J80" i="14"/>
  <c r="B81" i="14"/>
  <c r="F66" i="14"/>
  <c r="F64" i="14"/>
  <c r="J68" i="14"/>
  <c r="J69" i="14"/>
  <c r="B70" i="14"/>
  <c r="I6" i="15"/>
  <c r="I5" i="15"/>
  <c r="I7" i="15"/>
  <c r="I8" i="15"/>
  <c r="I9" i="15"/>
  <c r="B12" i="15"/>
  <c r="F14" i="4"/>
  <c r="F13" i="4"/>
  <c r="F42" i="4"/>
  <c r="F40" i="4"/>
  <c r="F39" i="4"/>
  <c r="F44" i="4"/>
  <c r="F43" i="4"/>
  <c r="F36" i="4"/>
  <c r="F37" i="4"/>
  <c r="F45" i="4"/>
  <c r="F46" i="4"/>
  <c r="F30" i="4"/>
  <c r="F29" i="4"/>
  <c r="F28" i="4"/>
  <c r="F33" i="4"/>
  <c r="F32" i="4"/>
  <c r="F31" i="4"/>
  <c r="J75" i="14"/>
  <c r="J64" i="14"/>
  <c r="F55" i="14"/>
  <c r="J54" i="14"/>
  <c r="J55" i="14"/>
  <c r="J56" i="14"/>
  <c r="J57" i="14"/>
  <c r="J58" i="14"/>
  <c r="B59" i="14"/>
  <c r="J53" i="14"/>
  <c r="F53" i="14"/>
  <c r="J42" i="14"/>
  <c r="J31" i="14"/>
  <c r="J19" i="14"/>
  <c r="J8" i="14"/>
  <c r="C35" i="13"/>
  <c r="E4" i="13"/>
  <c r="F4" i="13"/>
  <c r="A22" i="11"/>
  <c r="A21" i="11"/>
  <c r="A20" i="11"/>
  <c r="C31" i="13"/>
  <c r="D7" i="13"/>
  <c r="E7" i="13"/>
  <c r="F7" i="13"/>
  <c r="D30" i="12"/>
  <c r="F30" i="12"/>
  <c r="D29" i="12"/>
  <c r="F29" i="12"/>
  <c r="D28" i="12"/>
  <c r="F28" i="12"/>
  <c r="D27" i="12"/>
  <c r="F27" i="12"/>
  <c r="D26" i="12"/>
  <c r="F26" i="12"/>
  <c r="D25" i="12"/>
  <c r="F25" i="12"/>
  <c r="D24" i="12"/>
  <c r="F24" i="12"/>
  <c r="D23" i="12"/>
  <c r="F23" i="12"/>
  <c r="D22" i="12"/>
  <c r="F22" i="12"/>
  <c r="D21" i="12"/>
  <c r="F21" i="12"/>
  <c r="D20" i="12"/>
  <c r="F20" i="12"/>
  <c r="D19" i="12"/>
  <c r="F19" i="12"/>
  <c r="F99" i="4"/>
  <c r="F98" i="4"/>
  <c r="F96" i="4"/>
  <c r="F94" i="4"/>
  <c r="F93" i="4"/>
  <c r="F92" i="4"/>
  <c r="F90" i="4"/>
  <c r="F89" i="4"/>
  <c r="F87" i="4"/>
  <c r="F86" i="4"/>
  <c r="F85" i="4"/>
  <c r="F84" i="4"/>
  <c r="F83" i="4"/>
  <c r="F82" i="4"/>
  <c r="F65" i="4"/>
  <c r="F63" i="4"/>
  <c r="F61" i="4"/>
  <c r="F35" i="4"/>
  <c r="F34" i="4"/>
  <c r="F24" i="4"/>
  <c r="F23" i="4"/>
  <c r="F22" i="4"/>
  <c r="F18" i="4"/>
  <c r="F17" i="4"/>
  <c r="F16" i="4"/>
  <c r="F15" i="4"/>
  <c r="F12" i="4"/>
  <c r="I31" i="15"/>
  <c r="I32" i="15"/>
  <c r="I33" i="15"/>
  <c r="B36" i="15"/>
  <c r="I55" i="15"/>
  <c r="I56" i="15"/>
  <c r="I57" i="15"/>
  <c r="B60" i="15"/>
  <c r="J65" i="14"/>
  <c r="J66" i="14"/>
  <c r="J67" i="14"/>
  <c r="I33" i="18"/>
  <c r="I34" i="18"/>
  <c r="I35" i="18"/>
  <c r="B38" i="18"/>
  <c r="I7" i="18"/>
  <c r="I8" i="18"/>
  <c r="I9" i="18"/>
  <c r="B12" i="18"/>
  <c r="I65" i="16"/>
  <c r="I66" i="16"/>
  <c r="I67" i="16"/>
  <c r="B70" i="16"/>
  <c r="I37" i="16"/>
  <c r="I38" i="16"/>
  <c r="I39" i="16"/>
  <c r="B42" i="16"/>
  <c r="I9" i="16"/>
  <c r="I10" i="16"/>
  <c r="I11" i="16"/>
  <c r="B14" i="16"/>
  <c r="I79" i="17"/>
  <c r="I80" i="17"/>
  <c r="I81" i="17"/>
  <c r="B84" i="17"/>
  <c r="I67" i="17"/>
  <c r="I68" i="17"/>
  <c r="I69" i="17"/>
  <c r="B72" i="17"/>
  <c r="D20" i="13"/>
  <c r="E20" i="13"/>
  <c r="F20" i="13"/>
  <c r="D22" i="13"/>
  <c r="D23" i="13"/>
  <c r="D8" i="13"/>
  <c r="E8" i="13"/>
  <c r="F8" i="13"/>
  <c r="D15" i="13"/>
  <c r="E15" i="13"/>
  <c r="F15" i="13"/>
  <c r="D29" i="13"/>
  <c r="D25" i="13"/>
  <c r="E25" i="13"/>
  <c r="F25" i="13"/>
  <c r="D27" i="13"/>
  <c r="E27" i="13"/>
  <c r="F27" i="13"/>
  <c r="D24" i="13"/>
  <c r="D4" i="13"/>
  <c r="D5" i="13"/>
  <c r="E5" i="13"/>
  <c r="F5" i="13"/>
  <c r="D12" i="13"/>
  <c r="E12" i="13"/>
  <c r="F12" i="13"/>
  <c r="D10" i="13"/>
  <c r="D16" i="13"/>
  <c r="D19" i="13"/>
  <c r="E19" i="13"/>
  <c r="F19" i="13"/>
  <c r="D13" i="13"/>
  <c r="E13" i="13"/>
  <c r="F13" i="13"/>
  <c r="D17" i="13"/>
  <c r="D11" i="13"/>
  <c r="D9" i="13"/>
  <c r="E9" i="13"/>
  <c r="F9" i="13"/>
  <c r="D21" i="13"/>
  <c r="E21" i="13"/>
  <c r="F21" i="13"/>
  <c r="D30" i="13"/>
  <c r="D18" i="13"/>
  <c r="D26" i="13"/>
  <c r="E26" i="13"/>
  <c r="F26" i="13"/>
  <c r="D6" i="13"/>
  <c r="E6" i="13"/>
  <c r="F6" i="13"/>
  <c r="D3" i="13"/>
  <c r="E3" i="13"/>
  <c r="D14" i="13"/>
  <c r="E14" i="13"/>
  <c r="F14" i="13"/>
  <c r="D28" i="13"/>
  <c r="E28" i="13"/>
  <c r="F28" i="13"/>
  <c r="E31" i="13"/>
  <c r="F3" i="13"/>
  <c r="F31" i="13"/>
  <c r="E11" i="13"/>
  <c r="F11" i="13"/>
  <c r="J112" i="14"/>
  <c r="J113" i="14"/>
  <c r="B114" i="14"/>
  <c r="E23" i="13"/>
  <c r="F23" i="13"/>
  <c r="E16" i="13"/>
  <c r="F16" i="13"/>
  <c r="E30" i="13"/>
  <c r="F30" i="13"/>
  <c r="E17" i="13"/>
  <c r="F17" i="13"/>
  <c r="E10" i="13"/>
  <c r="F10" i="13"/>
  <c r="E24" i="13"/>
  <c r="F24" i="13"/>
  <c r="E29" i="13"/>
  <c r="F29" i="13"/>
  <c r="E22" i="13"/>
  <c r="F22" i="13"/>
  <c r="E18" i="13"/>
  <c r="F18" i="13"/>
  <c r="O76" i="4"/>
  <c r="F76" i="4"/>
  <c r="F31" i="12"/>
  <c r="F33" i="12"/>
  <c r="F100" i="4"/>
  <c r="F108" i="4"/>
  <c r="F109" i="4"/>
  <c r="J9" i="14"/>
  <c r="J10" i="14"/>
  <c r="J11" i="14"/>
  <c r="J12" i="14"/>
  <c r="J13" i="14"/>
  <c r="B14" i="14"/>
  <c r="J43" i="14"/>
  <c r="J44" i="14"/>
  <c r="J45" i="14"/>
  <c r="J46" i="14"/>
  <c r="J47" i="14"/>
  <c r="B48" i="14"/>
  <c r="J35" i="14"/>
  <c r="J36" i="14"/>
  <c r="B37" i="14"/>
  <c r="C31" i="8"/>
  <c r="C19" i="11"/>
  <c r="F35" i="12"/>
  <c r="E116" i="4"/>
  <c r="V35" i="12"/>
  <c r="F110" i="4"/>
  <c r="F111" i="4"/>
  <c r="F115" i="4"/>
  <c r="F112" i="4"/>
  <c r="E26" i="11"/>
  <c r="F37" i="12"/>
  <c r="E117" i="4"/>
  <c r="E118" i="4"/>
  <c r="F118" i="4"/>
  <c r="F119" i="4"/>
  <c r="F120" i="4"/>
  <c r="C131" i="4"/>
  <c r="E131" i="4"/>
  <c r="B25" i="11"/>
  <c r="B26" i="11"/>
  <c r="C130" i="4"/>
  <c r="A121" i="4"/>
  <c r="E13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Bob Kent</author>
    <author>Bob Kent [KDOR]</author>
    <author>Default</author>
  </authors>
  <commentList>
    <comment ref="B75" authorId="0" shapeId="0" xr:uid="{00000000-0006-0000-0100-000001000000}">
      <text>
        <r>
          <rPr>
            <sz val="8"/>
            <color indexed="81"/>
            <rFont val="Tahoma"/>
            <family val="2"/>
          </rPr>
          <t>The rate for this combines the typical equipment based on the quality. Please read description in guide.</t>
        </r>
      </text>
    </comment>
    <comment ref="F79" authorId="0" shapeId="0" xr:uid="{00000000-0006-0000-0100-000002000000}">
      <text>
        <r>
          <rPr>
            <sz val="8"/>
            <color indexed="81"/>
            <rFont val="Tahoma"/>
            <family val="2"/>
          </rPr>
          <t>Enter lump sum cost estimate in RCN for either Cyclone System or Bag House System.</t>
        </r>
      </text>
    </comment>
    <comment ref="F111" authorId="1" shapeId="0" xr:uid="{00000000-0006-0000-0100-000003000000}">
      <text>
        <r>
          <rPr>
            <sz val="8"/>
            <color indexed="81"/>
            <rFont val="Tahoma"/>
            <family val="2"/>
          </rPr>
          <t>Total cost +  negative CIME cost above to subtract out.</t>
        </r>
      </text>
    </comment>
    <comment ref="B113" authorId="0" shapeId="0" xr:uid="{00000000-0006-0000-0100-000004000000}">
      <text>
        <r>
          <rPr>
            <sz val="8"/>
            <color indexed="81"/>
            <rFont val="Tahoma"/>
            <family val="2"/>
          </rPr>
          <t xml:space="preserve">Select the calculator cost section rate that comprises the highest percentage of the storage construction. </t>
        </r>
        <r>
          <rPr>
            <sz val="9"/>
            <color indexed="81"/>
            <rFont val="Tahoma"/>
            <family val="2"/>
          </rPr>
          <t xml:space="preserve">
</t>
        </r>
      </text>
    </comment>
    <comment ref="B114" authorId="0" shapeId="0" xr:uid="{00000000-0006-0000-0100-000005000000}">
      <text>
        <r>
          <rPr>
            <sz val="8"/>
            <color indexed="81"/>
            <rFont val="Tahoma"/>
            <family val="2"/>
          </rPr>
          <t>Use the multiplier for the appropriate class of the city nearest the facility.</t>
        </r>
      </text>
    </comment>
    <comment ref="E116" authorId="0" shapeId="0" xr:uid="{00000000-0006-0000-0100-000006000000}">
      <text>
        <r>
          <rPr>
            <sz val="8"/>
            <color indexed="81"/>
            <rFont val="Tahoma"/>
            <family val="2"/>
          </rPr>
          <t>Total depreciation for physical/functional/external obsolescence expressed as a %.</t>
        </r>
      </text>
    </comment>
    <comment ref="B119" authorId="2" shapeId="0" xr:uid="{00000000-0006-0000-0100-000007000000}">
      <text>
        <r>
          <rPr>
            <sz val="8"/>
            <color indexed="81"/>
            <rFont val="Tahoma"/>
            <family val="2"/>
          </rPr>
          <t>The reciprocal of  Total Depreciation is the percent good times RCN equals RCNLD.</t>
        </r>
      </text>
    </comment>
    <comment ref="F120" authorId="0" shapeId="0" xr:uid="{00000000-0006-0000-0100-000008000000}">
      <text>
        <r>
          <rPr>
            <sz val="8"/>
            <color indexed="81"/>
            <rFont val="Tahoma"/>
            <family val="2"/>
          </rPr>
          <t>Users should add this value to the Miscellaneous Improvement Value section on the Orion record. It will added to any Orion generated values on the Computer Assisted Mass Appraisal (CAMA) record.</t>
        </r>
      </text>
    </comment>
  </commentList>
</comments>
</file>

<file path=xl/sharedStrings.xml><?xml version="1.0" encoding="utf-8"?>
<sst xmlns="http://schemas.openxmlformats.org/spreadsheetml/2006/main" count="882" uniqueCount="286">
  <si>
    <t>(1)</t>
  </si>
  <si>
    <t>Rate</t>
  </si>
  <si>
    <t>RCN</t>
  </si>
  <si>
    <t>(2)</t>
  </si>
  <si>
    <t>(3)</t>
  </si>
  <si>
    <t>(4)</t>
  </si>
  <si>
    <t>(5)</t>
  </si>
  <si>
    <t>Without Attached Loading and Unloading System</t>
  </si>
  <si>
    <t>With One Attached Loading and Unloading System</t>
  </si>
  <si>
    <t>With Both Attached Loading and Unloading System</t>
  </si>
  <si>
    <t>(6)</t>
  </si>
  <si>
    <t>Covered Storage:</t>
  </si>
  <si>
    <t>Miscellaneous:</t>
  </si>
  <si>
    <t>Total Capacity</t>
  </si>
  <si>
    <t>Notes:</t>
  </si>
  <si>
    <t>(8)</t>
  </si>
  <si>
    <t>(9)</t>
  </si>
  <si>
    <t>Drag:</t>
  </si>
  <si>
    <t>Auger:</t>
  </si>
  <si>
    <t>Belt:</t>
  </si>
  <si>
    <t>(10)</t>
  </si>
  <si>
    <t xml:space="preserve">Type:  </t>
  </si>
  <si>
    <t>(11)</t>
  </si>
  <si>
    <t>(12)</t>
  </si>
  <si>
    <t>(13)</t>
  </si>
  <si>
    <t>(14)</t>
  </si>
  <si>
    <t>(15)</t>
  </si>
  <si>
    <t>(16)</t>
  </si>
  <si>
    <t>Additional Loading and Unloading Systems</t>
  </si>
  <si>
    <t>Year
Built</t>
  </si>
  <si>
    <t>SECTION 2 - STORAGE EQUIPMENT</t>
  </si>
  <si>
    <t>SECTION 3 - COST RECONCILIATION</t>
  </si>
  <si>
    <t>SECTION 1 - GRAIN STORAGE</t>
  </si>
  <si>
    <t xml:space="preserve"> Bushels</t>
  </si>
  <si>
    <t>Total Replacement Cost New Less Depreciation (RCNLD)</t>
  </si>
  <si>
    <t>Total Cost Section 1</t>
  </si>
  <si>
    <t>Total Cost Section 2</t>
  </si>
  <si>
    <t>Total Cost for Section 1 and 2</t>
  </si>
  <si>
    <t>Upright Steel Storage</t>
  </si>
  <si>
    <t>Bu. Capacity/
Units</t>
  </si>
  <si>
    <t>Cyclone System ($32,000 to $40,000/unit)</t>
  </si>
  <si>
    <t>Bag House System ($65,000/unit)</t>
  </si>
  <si>
    <t>(7a)</t>
  </si>
  <si>
    <t>(7b)</t>
  </si>
  <si>
    <t>(7c)</t>
  </si>
  <si>
    <t>(7d)</t>
  </si>
  <si>
    <t>(7e)</t>
  </si>
  <si>
    <t>(7f)</t>
  </si>
  <si>
    <t>(7g)</t>
  </si>
  <si>
    <t>Section 2, TOTAL RCN: Transfer to Line 9, Section 3</t>
  </si>
  <si>
    <t>Section 1 TOTAL RCN:  Transfer to Line 8, Section 3</t>
  </si>
  <si>
    <t>County</t>
  </si>
  <si>
    <t>Owner</t>
  </si>
  <si>
    <t>Situs Address</t>
  </si>
  <si>
    <t>Company Name</t>
  </si>
  <si>
    <t>Contact</t>
  </si>
  <si>
    <t>Co. No.</t>
  </si>
  <si>
    <t>Map</t>
  </si>
  <si>
    <t>Sec</t>
  </si>
  <si>
    <t>Sheet</t>
  </si>
  <si>
    <t>Qtr</t>
  </si>
  <si>
    <t>Blk</t>
  </si>
  <si>
    <t>Parcel</t>
  </si>
  <si>
    <t>Parcel ID's</t>
  </si>
  <si>
    <t>Inspection Date</t>
  </si>
  <si>
    <t>GRAIN ELEVATOR COVER SHEET</t>
  </si>
  <si>
    <t>Land Ownership</t>
  </si>
  <si>
    <t>Licensed Bu. Capacity</t>
  </si>
  <si>
    <t>Bushel Thru-Put</t>
  </si>
  <si>
    <t>Est. Effective Age</t>
  </si>
  <si>
    <t>Review Appraiser</t>
  </si>
  <si>
    <t xml:space="preserve">Appraisal Year </t>
  </si>
  <si>
    <t xml:space="preserve">Phone # </t>
  </si>
  <si>
    <t>Primary Storage Type</t>
  </si>
  <si>
    <t>State  or  Federal</t>
  </si>
  <si>
    <t>Concrete Storage: Designate "Slip" or "Jump" Form</t>
  </si>
  <si>
    <t>Frame Elevator: Designate "Crib" or "Wood Frame"</t>
  </si>
  <si>
    <t>Corrugated Steel:</t>
  </si>
  <si>
    <t>Bolted Steel:</t>
  </si>
  <si>
    <t>Flat Storage</t>
  </si>
  <si>
    <t>Concrete Stave:</t>
  </si>
  <si>
    <t>Aeration System</t>
  </si>
  <si>
    <t>Pollution Control System</t>
  </si>
  <si>
    <t>Grain Dryer - Designate "Batch" or "Continuous Flow"</t>
  </si>
  <si>
    <t>Outside Leg - Designated Height and Bushels Per Hour</t>
  </si>
  <si>
    <t>Heat Detectors</t>
  </si>
  <si>
    <t>Cleaner - Designate Bushels Per Hour</t>
  </si>
  <si>
    <t>Price Per Bushel Storage</t>
  </si>
  <si>
    <t>Type of Storage</t>
  </si>
  <si>
    <t># of Prop</t>
  </si>
  <si>
    <t>Low</t>
  </si>
  <si>
    <t>Mean</t>
  </si>
  <si>
    <t xml:space="preserve">Median </t>
  </si>
  <si>
    <t>High</t>
  </si>
  <si>
    <t>Category or Sub-Category</t>
  </si>
  <si>
    <t># Properties</t>
  </si>
  <si>
    <t>Median</t>
  </si>
  <si>
    <t>Concrete</t>
  </si>
  <si>
    <t>Total Database</t>
  </si>
  <si>
    <t xml:space="preserve">Steel </t>
  </si>
  <si>
    <t>Type of Construction</t>
  </si>
  <si>
    <t>Flat</t>
  </si>
  <si>
    <t>Size (Total DB)</t>
  </si>
  <si>
    <t>Metal Clad</t>
  </si>
  <si>
    <t>Size</t>
  </si>
  <si>
    <t>Age (Total DB)</t>
  </si>
  <si>
    <t>499,999 bu &amp; Under</t>
  </si>
  <si>
    <t>Total Regional Database</t>
  </si>
  <si>
    <t>Location</t>
  </si>
  <si>
    <t>500,000 bu &amp; Over</t>
  </si>
  <si>
    <t>Type of Construction (Regional DB)</t>
  </si>
  <si>
    <t>East</t>
  </si>
  <si>
    <t>Size (Regional DB)</t>
  </si>
  <si>
    <t>West</t>
  </si>
  <si>
    <t>Age</t>
  </si>
  <si>
    <t>Age (Regional DB)</t>
  </si>
  <si>
    <t>Statewide</t>
  </si>
  <si>
    <t>39 Years &amp; Under</t>
  </si>
  <si>
    <t>Types of Storage (Regional DB)</t>
  </si>
  <si>
    <t>40 Years &amp; Over</t>
  </si>
  <si>
    <t xml:space="preserve">     Upright Concrete</t>
  </si>
  <si>
    <t xml:space="preserve">     Upright Steel</t>
  </si>
  <si>
    <t xml:space="preserve">     Crib</t>
  </si>
  <si>
    <t xml:space="preserve">     Flat Storage</t>
  </si>
  <si>
    <t xml:space="preserve">     Mixed</t>
  </si>
  <si>
    <t>Other:</t>
  </si>
  <si>
    <t>Type</t>
  </si>
  <si>
    <t>Eff Age</t>
  </si>
  <si>
    <t>Net $/bu</t>
  </si>
  <si>
    <t>Subject Property</t>
  </si>
  <si>
    <t>Individual Sale No. _________</t>
  </si>
  <si>
    <t>Note: This is set to print only the worksheet analysis and not the data.</t>
  </si>
  <si>
    <t xml:space="preserve">Conclusion  </t>
  </si>
  <si>
    <t xml:space="preserve">  Dollars Per Bushel Storage</t>
  </si>
  <si>
    <t>Price Per Bushel - Thru-Put</t>
  </si>
  <si>
    <t>Type of Construction (Total DB)</t>
  </si>
  <si>
    <t xml:space="preserve">  Dollars Per Bushel Thru-Put</t>
  </si>
  <si>
    <t>Bushel</t>
  </si>
  <si>
    <t>Bottom of Range</t>
  </si>
  <si>
    <t>Top or Range</t>
  </si>
  <si>
    <t>Bushel to be calculated</t>
  </si>
  <si>
    <t>Interpolation #</t>
  </si>
  <si>
    <t>Corrugated $/Bu</t>
  </si>
  <si>
    <t xml:space="preserve">Annual Depreciation Rate </t>
  </si>
  <si>
    <t>Mixed</t>
  </si>
  <si>
    <t>Other</t>
  </si>
  <si>
    <t>Effective Age</t>
  </si>
  <si>
    <t>App  Year</t>
  </si>
  <si>
    <t>Year Built</t>
  </si>
  <si>
    <t>Actual Age</t>
  </si>
  <si>
    <t>Bushel Cap</t>
  </si>
  <si>
    <t>Annual Dep Rate</t>
  </si>
  <si>
    <t>Depreciation (Physical &amp; Functional)</t>
  </si>
  <si>
    <t>Capacity</t>
  </si>
  <si>
    <t>Consolidated Grain Handling Equipment - Rate x $ Per Bushel</t>
  </si>
  <si>
    <t>Bin Numbers</t>
  </si>
  <si>
    <t>Bushels</t>
  </si>
  <si>
    <t>Total Bushels</t>
  </si>
  <si>
    <t xml:space="preserve">Percent of </t>
  </si>
  <si>
    <t>Bushels of Pack</t>
  </si>
  <si>
    <t>Bushels of Even</t>
  </si>
  <si>
    <t>Total of P &amp; E</t>
  </si>
  <si>
    <t>P&amp;E</t>
  </si>
  <si>
    <t>Spread over bins</t>
  </si>
  <si>
    <t>Total P &amp;E =</t>
  </si>
  <si>
    <t>Bin bushels</t>
  </si>
  <si>
    <t>with P&amp;E</t>
  </si>
  <si>
    <t>Diameter</t>
  </si>
  <si>
    <t>Height</t>
  </si>
  <si>
    <t>Slip Form Concrete .18 Per Bushel</t>
  </si>
  <si>
    <t>All other Storage  .14 Per Bushel</t>
  </si>
  <si>
    <t>(17)</t>
  </si>
  <si>
    <t>Economic Obsolescence</t>
  </si>
  <si>
    <t>no calc</t>
  </si>
  <si>
    <t>Quick Refs</t>
  </si>
  <si>
    <t>(18)</t>
  </si>
  <si>
    <t xml:space="preserve">Total Obsolescence &amp; Depreciation cannot be more than 90% </t>
  </si>
  <si>
    <t>Mix</t>
  </si>
  <si>
    <t>Interpolation Model for Bolted Steel Bins</t>
  </si>
  <si>
    <t>DO NOT REMOVE FORMULA</t>
  </si>
  <si>
    <t>C1</t>
  </si>
  <si>
    <t>Interpolation Model Corrugated Steel Bins</t>
  </si>
  <si>
    <t>C2</t>
  </si>
  <si>
    <t>C3</t>
  </si>
  <si>
    <t>C4</t>
  </si>
  <si>
    <t>C5</t>
  </si>
  <si>
    <t>C6</t>
  </si>
  <si>
    <t>C7</t>
  </si>
  <si>
    <t>C8</t>
  </si>
  <si>
    <t>C9</t>
  </si>
  <si>
    <t>C10</t>
  </si>
  <si>
    <t>D1</t>
  </si>
  <si>
    <t>D2</t>
  </si>
  <si>
    <t>D3</t>
  </si>
  <si>
    <t>D4</t>
  </si>
  <si>
    <t>D5</t>
  </si>
  <si>
    <t>D6</t>
  </si>
  <si>
    <t>D7</t>
  </si>
  <si>
    <t>D8</t>
  </si>
  <si>
    <t>A1</t>
  </si>
  <si>
    <t>A2</t>
  </si>
  <si>
    <t>A3</t>
  </si>
  <si>
    <t>A4</t>
  </si>
  <si>
    <t>A5</t>
  </si>
  <si>
    <t>A6</t>
  </si>
  <si>
    <t>A7</t>
  </si>
  <si>
    <t>A8</t>
  </si>
  <si>
    <t>M&amp;S - Interpolation - Grain Handling Equipment 7(a)</t>
  </si>
  <si>
    <t>Bin Cost</t>
  </si>
  <si>
    <t>Slab Cost</t>
  </si>
  <si>
    <t>Total Cost</t>
  </si>
  <si>
    <t>Enter this value on Cost Worksheet as RATE.</t>
  </si>
  <si>
    <t>Bolted Steel $/Bu</t>
  </si>
  <si>
    <t>Cost/Bu</t>
  </si>
  <si>
    <t>Always use SLAB FLOOR costs.  Drying is included on the worksheet TAB under section 2 #6 - Aeration.</t>
  </si>
  <si>
    <t xml:space="preserve">Once you find the bin diameter, use the actual bushel capacity to figure which costs to enter in Bin Costs.  </t>
  </si>
  <si>
    <t>Formula to Calculate Bushel Capacity knowing only diameter and height.</t>
  </si>
  <si>
    <t>_____________________</t>
  </si>
  <si>
    <t>OR</t>
  </si>
  <si>
    <t>Bin Diameter is very helpful when choosing the correct costs from the M&amp;S chart.</t>
  </si>
  <si>
    <t>Interpolation Model for Concrete Storage</t>
  </si>
  <si>
    <t>NOTE: Make sure to make any adjustments based off notes below if necessary.  Any changes to base values must be documented in Notes box in correponding Interpolation box.</t>
  </si>
  <si>
    <t>NOTE: Concrete prices are for slip form storage.  See notes for deduction prices for concrete jump form storage.    Any changes to base values must be documented in Notes box in correponding Interpolation box.</t>
  </si>
  <si>
    <t>E1</t>
  </si>
  <si>
    <t>E2</t>
  </si>
  <si>
    <t>E3</t>
  </si>
  <si>
    <t>E4</t>
  </si>
  <si>
    <t>E5</t>
  </si>
  <si>
    <t>E6</t>
  </si>
  <si>
    <t>Depreciation - Physical &amp; Functional (%) - From Depreciation Analysis Tab</t>
  </si>
  <si>
    <t>Economic Obsolescence (%) - From Depreciation Analysis Tab</t>
  </si>
  <si>
    <t>Interpolation Model for Flat Storage</t>
  </si>
  <si>
    <t>B1</t>
  </si>
  <si>
    <t>B2</t>
  </si>
  <si>
    <t>B3</t>
  </si>
  <si>
    <t>B4</t>
  </si>
  <si>
    <t>Interpolation Model for Wood Frame Storage</t>
  </si>
  <si>
    <t>Without an Attached Loading and Unloading System</t>
  </si>
  <si>
    <t>With one - either Attached Loading OR Unloading System - add 5% to per bushel costs</t>
  </si>
  <si>
    <t>With both an Attached Loading AND Unloading System - add 5% to10% to per bushel costs</t>
  </si>
  <si>
    <t>Section 2 Notes:</t>
  </si>
  <si>
    <t>Quality: Low,Avg, Good, EX</t>
  </si>
  <si>
    <t>Cost per bushel</t>
  </si>
  <si>
    <t>Bushel Capacity</t>
  </si>
  <si>
    <t>Quality</t>
  </si>
  <si>
    <t>Flat Storage $/Bu</t>
  </si>
  <si>
    <t>Wood/Metal clad $/Bu</t>
  </si>
  <si>
    <t>Concrete $/Bu</t>
  </si>
  <si>
    <t xml:space="preserve">Notes: </t>
  </si>
  <si>
    <t>Depreciation
bottoms out at 90%; 10% good</t>
  </si>
  <si>
    <t>(10a)</t>
  </si>
  <si>
    <t>CIME $ Adjustment</t>
  </si>
  <si>
    <t>Minus Total CIME cost</t>
  </si>
  <si>
    <t>(10b)</t>
  </si>
  <si>
    <t>Adjusted Cost for Section 1 and 2</t>
  </si>
  <si>
    <t>Total Cost-CIME cost</t>
  </si>
  <si>
    <t>(10c)</t>
  </si>
  <si>
    <t>CIME Cost Percentage of Total RCN (For use in Comparable Sale Adjustment)</t>
  </si>
  <si>
    <t>Total cost / CIME cost</t>
  </si>
  <si>
    <t>Total Replacement Cost New (RCN) - Less CIME</t>
  </si>
  <si>
    <t xml:space="preserve"> CIME $ Adjustment</t>
  </si>
  <si>
    <t>CIME % Adjustment</t>
  </si>
  <si>
    <t xml:space="preserve"> Final Value</t>
  </si>
  <si>
    <t>(Enter from line 10C of Cost Worksheet)</t>
  </si>
  <si>
    <r>
      <t xml:space="preserve">Current Cost Multiplier                                                                                      </t>
    </r>
    <r>
      <rPr>
        <b/>
        <sz val="10"/>
        <color indexed="10"/>
        <rFont val="Times New Roman"/>
        <family val="1"/>
      </rPr>
      <t xml:space="preserve">Central - Section 17 "  " </t>
    </r>
  </si>
  <si>
    <r>
      <t xml:space="preserve">Local Multiplier                                                                                                  </t>
    </r>
    <r>
      <rPr>
        <b/>
        <sz val="10"/>
        <color indexed="10"/>
        <rFont val="Times New Roman"/>
        <family val="1"/>
      </rPr>
      <t xml:space="preserve">                                       "  "</t>
    </r>
  </si>
  <si>
    <t>Additional Notes:</t>
  </si>
  <si>
    <t>per bushel</t>
  </si>
  <si>
    <t>ESTIMATED MARKET COST VALUE (Rounded)</t>
  </si>
  <si>
    <t>Total Bushel Capacity</t>
  </si>
  <si>
    <t>Reconciliation of Values</t>
  </si>
  <si>
    <t>Other Storage (permanent ground storage, etc.)</t>
  </si>
  <si>
    <t>Use Column 17 for Construction Cost Multiplier</t>
  </si>
  <si>
    <t>Sales comparison approach indicates</t>
  </si>
  <si>
    <t xml:space="preserve">Cost approach indicates </t>
  </si>
  <si>
    <t>Final value chosen and entered into Orion</t>
  </si>
  <si>
    <t>bushels</t>
  </si>
  <si>
    <t>Value</t>
  </si>
  <si>
    <t>$/bushel rate</t>
  </si>
  <si>
    <t>Notes if value chosen is NOT cost or sales comparison:</t>
  </si>
  <si>
    <t xml:space="preserve">Individual Sale No.     </t>
  </si>
  <si>
    <t>2024 GRAIN ELEVATOR WORKSHEET</t>
  </si>
  <si>
    <t>2024  STATEWIDE</t>
  </si>
  <si>
    <t>2024  EAST REGION</t>
  </si>
  <si>
    <t>2024  WEST REGION</t>
  </si>
  <si>
    <t>2024 SALES COMPARISON APPROACH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</si>
</sst>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43" formatCode="_(* #,##0.00_);_(* \(#,##0.00\);_(* &quot;-&quot;??_);_(@_)"/>
    <numFmt numFmtId="164" formatCode="&quot;$&quot;#,##0"/>
    <numFmt numFmtId="165" formatCode="_(* #,##0_);_(* \(#,##0\);_(* &quot;-&quot;??_);_(@_)"/>
    <numFmt numFmtId="166" formatCode="&quot;$&quot;#,##0.00"/>
    <numFmt numFmtId="167" formatCode="&quot;$&quot;#,##0.000000000000"/>
    <numFmt numFmtId="168" formatCode="&quot;$&quot;#,##0.000000"/>
  </numFmts>
  <fonts count="34" x14ac:knownFonts="1">
    <font>
      <sz val="12"/>
      <name val="Times New Roman"/>
    </font>
    <font>
      <sz val="12"/>
      <name val="Times New Roman"/>
    </font>
    <font>
      <b/>
      <sz val="10"/>
      <name val="Times New Roman"/>
      <family val="1"/>
    </font>
    <font>
      <sz val="10"/>
      <name val="Times New Roman"/>
      <family val="1"/>
    </font>
    <font>
      <sz val="8"/>
      <color indexed="81"/>
      <name val="Tahoma"/>
      <family val="2"/>
    </font>
    <font>
      <sz val="12"/>
      <name val="Times New Roman"/>
      <family val="1"/>
    </font>
    <font>
      <sz val="9"/>
      <color indexed="81"/>
      <name val="Tahoma"/>
      <family val="2"/>
    </font>
    <font>
      <b/>
      <sz val="14"/>
      <name val="Times New Roman"/>
      <family val="1"/>
    </font>
    <font>
      <b/>
      <sz val="16"/>
      <name val="Times New Roman"/>
      <family val="1"/>
    </font>
    <font>
      <sz val="11"/>
      <name val="Calibri"/>
      <family val="2"/>
    </font>
    <font>
      <b/>
      <sz val="12"/>
      <name val="Times New Roman"/>
      <family val="1"/>
    </font>
    <font>
      <sz val="14"/>
      <name val="Times New Roman"/>
      <family val="1"/>
    </font>
    <font>
      <b/>
      <i/>
      <sz val="12"/>
      <name val="Times New Roman"/>
      <family val="1"/>
    </font>
    <font>
      <sz val="8"/>
      <name val="Times New Roman"/>
      <family val="1"/>
    </font>
    <font>
      <b/>
      <i/>
      <u/>
      <sz val="11"/>
      <name val="Times New Roman"/>
      <family val="1"/>
    </font>
    <font>
      <b/>
      <sz val="11"/>
      <name val="Times New Roman"/>
      <family val="1"/>
    </font>
    <font>
      <b/>
      <i/>
      <sz val="10"/>
      <name val="Times New Roman"/>
      <family val="1"/>
    </font>
    <font>
      <b/>
      <sz val="10"/>
      <color indexed="10"/>
      <name val="Times New Roman"/>
      <family val="1"/>
    </font>
    <font>
      <b/>
      <i/>
      <u/>
      <sz val="12"/>
      <name val="Times New Roman"/>
      <family val="1"/>
    </font>
    <font>
      <sz val="12"/>
      <name val="Calibri"/>
      <family val="2"/>
      <scheme val="minor"/>
    </font>
    <font>
      <b/>
      <sz val="12"/>
      <name val="Calibri"/>
      <family val="2"/>
      <scheme val="minor"/>
    </font>
    <font>
      <b/>
      <u/>
      <sz val="9"/>
      <name val="Calibri"/>
      <family val="2"/>
      <scheme val="minor"/>
    </font>
    <font>
      <sz val="10"/>
      <color rgb="FFFF0000"/>
      <name val="Times New Roman"/>
      <family val="1"/>
    </font>
    <font>
      <b/>
      <sz val="10"/>
      <color rgb="FFFF0000"/>
      <name val="Times New Roman"/>
      <family val="1"/>
    </font>
    <font>
      <b/>
      <sz val="9"/>
      <color rgb="FFFF0000"/>
      <name val="Times New Roman"/>
      <family val="1"/>
    </font>
    <font>
      <sz val="9"/>
      <color rgb="FFFF0000"/>
      <name val="Times New Roman"/>
      <family val="1"/>
    </font>
    <font>
      <sz val="12"/>
      <color rgb="FFFF0000"/>
      <name val="Times New Roman"/>
      <family val="1"/>
    </font>
    <font>
      <sz val="11"/>
      <color rgb="FFFF0000"/>
      <name val="Times New Roman"/>
      <family val="1"/>
    </font>
    <font>
      <sz val="10"/>
      <name val="Calibri"/>
      <family val="2"/>
      <scheme val="minor"/>
    </font>
    <font>
      <b/>
      <sz val="16"/>
      <name val="Calibri"/>
      <family val="2"/>
      <scheme val="minor"/>
    </font>
    <font>
      <sz val="9"/>
      <name val="Calibri"/>
      <family val="2"/>
      <scheme val="minor"/>
    </font>
    <font>
      <b/>
      <sz val="12"/>
      <color rgb="FFFF0000"/>
      <name val="Times New Roman"/>
      <family val="1"/>
    </font>
    <font>
      <b/>
      <sz val="16"/>
      <color rgb="FFFF0000"/>
      <name val="Times New Roman"/>
      <family val="1"/>
    </font>
    <font>
      <b/>
      <sz val="14"/>
      <color rgb="FFFF0000"/>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8" tint="0.39997558519241921"/>
        <bgColor indexed="64"/>
      </patternFill>
    </fill>
  </fills>
  <borders count="47">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theme="1"/>
      </left>
      <right style="thick">
        <color theme="1"/>
      </right>
      <top style="thick">
        <color theme="1"/>
      </top>
      <bottom style="thick">
        <color theme="1"/>
      </bottom>
      <diagonal/>
    </border>
    <border>
      <left/>
      <right style="thick">
        <color theme="1"/>
      </right>
      <top style="thick">
        <color theme="1"/>
      </top>
      <bottom style="thick">
        <color theme="1"/>
      </bottom>
      <diagonal/>
    </border>
    <border>
      <left style="thick">
        <color theme="1"/>
      </left>
      <right style="thick">
        <color theme="1"/>
      </right>
      <top style="thick">
        <color theme="1"/>
      </top>
      <bottom style="medium">
        <color indexed="64"/>
      </bottom>
      <diagonal/>
    </border>
    <border>
      <left style="thick">
        <color theme="1"/>
      </left>
      <right style="thick">
        <color theme="1"/>
      </right>
      <top/>
      <bottom style="thick">
        <color theme="1"/>
      </bottom>
      <diagonal/>
    </border>
    <border>
      <left style="thin">
        <color theme="1"/>
      </left>
      <right style="thin">
        <color theme="1"/>
      </right>
      <top style="thin">
        <color theme="1"/>
      </top>
      <bottom style="thin">
        <color theme="1"/>
      </bottom>
      <diagonal/>
    </border>
    <border>
      <left style="thick">
        <color theme="1"/>
      </left>
      <right/>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50">
    <xf numFmtId="0" fontId="0" fillId="0" borderId="0" xfId="0"/>
    <xf numFmtId="0" fontId="19" fillId="0" borderId="0" xfId="0" applyFont="1"/>
    <xf numFmtId="0" fontId="20" fillId="0" borderId="0" xfId="0" applyFont="1"/>
    <xf numFmtId="0" fontId="21" fillId="0" borderId="0" xfId="0" applyFont="1" applyAlignment="1">
      <alignment horizontal="center"/>
    </xf>
    <xf numFmtId="0" fontId="19" fillId="0" borderId="0" xfId="0" applyFont="1" applyAlignment="1">
      <alignment horizontal="left"/>
    </xf>
    <xf numFmtId="0" fontId="19" fillId="0" borderId="1" xfId="0" applyFont="1" applyBorder="1"/>
    <xf numFmtId="49" fontId="8" fillId="0" borderId="0" xfId="0" applyNumberFormat="1" applyFont="1" applyAlignment="1" applyProtection="1">
      <alignment horizontal="center"/>
      <protection locked="0"/>
    </xf>
    <xf numFmtId="0" fontId="3" fillId="0" borderId="0" xfId="0" applyFont="1" applyProtection="1">
      <protection locked="0"/>
    </xf>
    <xf numFmtId="0" fontId="0" fillId="0" borderId="0" xfId="0" applyProtection="1">
      <protection locked="0"/>
    </xf>
    <xf numFmtId="0" fontId="10" fillId="0" borderId="0" xfId="0" applyFont="1" applyAlignment="1" applyProtection="1">
      <alignment horizontal="left"/>
      <protection locked="0"/>
    </xf>
    <xf numFmtId="0" fontId="5"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3" fillId="0" borderId="0" xfId="0" applyFont="1" applyAlignment="1" applyProtection="1">
      <alignment horizontal="left"/>
      <protection locked="0"/>
    </xf>
    <xf numFmtId="0" fontId="11" fillId="0" borderId="0" xfId="0" applyFont="1" applyProtection="1">
      <protection locked="0"/>
    </xf>
    <xf numFmtId="49" fontId="2" fillId="2" borderId="2" xfId="0" applyNumberFormat="1" applyFont="1" applyFill="1" applyBorder="1" applyAlignment="1" applyProtection="1">
      <alignment horizontal="center" vertical="center"/>
      <protection locked="0"/>
    </xf>
    <xf numFmtId="0" fontId="3" fillId="0" borderId="0" xfId="0" applyFont="1" applyAlignment="1" applyProtection="1">
      <alignment vertical="center"/>
      <protection locked="0"/>
    </xf>
    <xf numFmtId="0" fontId="3" fillId="0" borderId="3" xfId="0" applyFont="1" applyBorder="1" applyAlignment="1" applyProtection="1">
      <alignment vertical="center"/>
      <protection locked="0"/>
    </xf>
    <xf numFmtId="0" fontId="3" fillId="0" borderId="4" xfId="0" applyFont="1" applyBorder="1" applyAlignment="1" applyProtection="1">
      <alignment horizontal="center" vertical="center" wrapText="1"/>
      <protection locked="0"/>
    </xf>
    <xf numFmtId="3" fontId="3" fillId="0" borderId="4" xfId="1" applyNumberFormat="1" applyFont="1" applyFill="1" applyBorder="1" applyAlignment="1" applyProtection="1">
      <alignment horizontal="center" vertical="center" wrapText="1"/>
      <protection locked="0"/>
    </xf>
    <xf numFmtId="166" fontId="3" fillId="0" borderId="4" xfId="0" applyNumberFormat="1" applyFont="1" applyBorder="1" applyAlignment="1" applyProtection="1">
      <alignment horizontal="center" vertical="center" wrapText="1"/>
      <protection locked="0"/>
    </xf>
    <xf numFmtId="3" fontId="3" fillId="0" borderId="41" xfId="0" applyNumberFormat="1" applyFont="1" applyBorder="1" applyProtection="1">
      <protection locked="0"/>
    </xf>
    <xf numFmtId="166" fontId="3" fillId="0" borderId="41" xfId="0" applyNumberFormat="1" applyFont="1" applyBorder="1" applyProtection="1">
      <protection locked="0"/>
    </xf>
    <xf numFmtId="49" fontId="2" fillId="0" borderId="5" xfId="0" applyNumberFormat="1" applyFont="1" applyBorder="1" applyAlignment="1" applyProtection="1">
      <alignment horizontal="center" vertical="center"/>
      <protection locked="0"/>
    </xf>
    <xf numFmtId="0" fontId="3" fillId="0" borderId="5" xfId="0" applyFont="1" applyBorder="1" applyAlignment="1" applyProtection="1">
      <alignment vertical="center"/>
      <protection locked="0"/>
    </xf>
    <xf numFmtId="0" fontId="3" fillId="0" borderId="5" xfId="0" applyFont="1" applyBorder="1" applyAlignment="1" applyProtection="1">
      <alignment horizontal="center" vertical="center"/>
      <protection locked="0"/>
    </xf>
    <xf numFmtId="3" fontId="3" fillId="0" borderId="5" xfId="1" applyNumberFormat="1" applyFont="1" applyBorder="1" applyAlignment="1" applyProtection="1">
      <alignment horizontal="center" vertical="center"/>
      <protection locked="0"/>
    </xf>
    <xf numFmtId="166" fontId="3" fillId="0" borderId="5" xfId="0" applyNumberFormat="1" applyFont="1" applyBorder="1" applyAlignment="1" applyProtection="1">
      <alignment horizontal="center" vertical="center"/>
      <protection locked="0"/>
    </xf>
    <xf numFmtId="3" fontId="3" fillId="0" borderId="0" xfId="0" applyNumberFormat="1" applyFont="1" applyProtection="1">
      <protection locked="0"/>
    </xf>
    <xf numFmtId="166" fontId="3" fillId="0" borderId="0" xfId="0" applyNumberFormat="1" applyFont="1" applyProtection="1">
      <protection locked="0"/>
    </xf>
    <xf numFmtId="0" fontId="3" fillId="0" borderId="6" xfId="0" applyFont="1" applyBorder="1" applyAlignment="1" applyProtection="1">
      <alignment vertical="center"/>
      <protection locked="0"/>
    </xf>
    <xf numFmtId="0" fontId="3" fillId="0" borderId="6" xfId="0" applyFont="1" applyBorder="1" applyAlignment="1" applyProtection="1">
      <alignment horizontal="center" vertical="center"/>
      <protection locked="0"/>
    </xf>
    <xf numFmtId="3" fontId="3" fillId="0" borderId="6" xfId="1" applyNumberFormat="1" applyFont="1" applyBorder="1" applyAlignment="1" applyProtection="1">
      <alignment horizontal="center" vertical="center"/>
      <protection locked="0"/>
    </xf>
    <xf numFmtId="166" fontId="3" fillId="0" borderId="6" xfId="0" applyNumberFormat="1" applyFont="1" applyBorder="1" applyAlignment="1" applyProtection="1">
      <alignment horizontal="center" vertical="center"/>
      <protection locked="0"/>
    </xf>
    <xf numFmtId="0" fontId="3" fillId="2" borderId="7" xfId="0" applyFont="1" applyFill="1" applyBorder="1" applyAlignment="1" applyProtection="1">
      <alignment vertical="center"/>
      <protection locked="0"/>
    </xf>
    <xf numFmtId="3" fontId="3" fillId="2" borderId="7" xfId="0" applyNumberFormat="1"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0" fontId="3" fillId="0" borderId="4" xfId="0" applyFont="1" applyBorder="1" applyAlignment="1" applyProtection="1">
      <alignment vertical="center"/>
      <protection locked="0"/>
    </xf>
    <xf numFmtId="0" fontId="3" fillId="0" borderId="4" xfId="0" applyFont="1" applyBorder="1" applyAlignment="1" applyProtection="1">
      <alignment horizontal="center" vertical="center"/>
      <protection locked="0"/>
    </xf>
    <xf numFmtId="3" fontId="3" fillId="0" borderId="4" xfId="1" applyNumberFormat="1" applyFont="1" applyBorder="1" applyAlignment="1" applyProtection="1">
      <alignment horizontal="center" vertical="center"/>
      <protection locked="0"/>
    </xf>
    <xf numFmtId="166" fontId="3" fillId="0" borderId="4" xfId="0" applyNumberFormat="1" applyFont="1" applyBorder="1" applyAlignment="1" applyProtection="1">
      <alignment horizontal="center" vertical="center"/>
      <protection locked="0"/>
    </xf>
    <xf numFmtId="0" fontId="3" fillId="0" borderId="9" xfId="0" applyFont="1" applyBorder="1" applyAlignment="1" applyProtection="1">
      <alignment vertical="center"/>
      <protection locked="0"/>
    </xf>
    <xf numFmtId="0" fontId="3" fillId="0" borderId="9" xfId="0" applyFont="1" applyBorder="1" applyAlignment="1" applyProtection="1">
      <alignment horizontal="center" vertical="center"/>
      <protection locked="0"/>
    </xf>
    <xf numFmtId="3" fontId="3" fillId="0" borderId="9" xfId="1" applyNumberFormat="1" applyFont="1" applyBorder="1" applyAlignment="1" applyProtection="1">
      <alignment horizontal="center" vertical="center"/>
      <protection locked="0"/>
    </xf>
    <xf numFmtId="166" fontId="3" fillId="0" borderId="9" xfId="0" applyNumberFormat="1" applyFont="1" applyBorder="1" applyAlignment="1" applyProtection="1">
      <alignment horizontal="center" vertical="center"/>
      <protection locked="0"/>
    </xf>
    <xf numFmtId="5" fontId="3" fillId="2" borderId="8" xfId="0" applyNumberFormat="1" applyFont="1" applyFill="1" applyBorder="1" applyAlignment="1" applyProtection="1">
      <alignment vertical="center"/>
      <protection locked="0"/>
    </xf>
    <xf numFmtId="0" fontId="2" fillId="0" borderId="4" xfId="0" applyFont="1" applyBorder="1" applyAlignment="1" applyProtection="1">
      <alignment vertical="center"/>
      <protection locked="0"/>
    </xf>
    <xf numFmtId="0" fontId="3" fillId="0" borderId="41" xfId="0" applyFont="1" applyBorder="1" applyProtection="1">
      <protection locked="0"/>
    </xf>
    <xf numFmtId="0" fontId="3" fillId="0" borderId="42" xfId="0" applyFont="1" applyBorder="1" applyProtection="1">
      <protection locked="0"/>
    </xf>
    <xf numFmtId="0" fontId="2" fillId="0" borderId="5"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0" fontId="22" fillId="0" borderId="0" xfId="0" applyFont="1" applyAlignment="1" applyProtection="1">
      <alignment vertical="center"/>
      <protection locked="0"/>
    </xf>
    <xf numFmtId="49" fontId="2" fillId="2" borderId="5" xfId="0" applyNumberFormat="1" applyFont="1" applyFill="1" applyBorder="1" applyAlignment="1" applyProtection="1">
      <alignment horizontal="center" vertical="center"/>
      <protection locked="0"/>
    </xf>
    <xf numFmtId="37" fontId="3" fillId="0" borderId="5" xfId="1" applyNumberFormat="1" applyFont="1" applyBorder="1" applyAlignment="1" applyProtection="1">
      <alignment horizontal="center" vertical="center"/>
      <protection locked="0"/>
    </xf>
    <xf numFmtId="0" fontId="2" fillId="0" borderId="0" xfId="0" applyFont="1" applyAlignment="1" applyProtection="1">
      <alignment vertical="center"/>
      <protection locked="0"/>
    </xf>
    <xf numFmtId="0" fontId="9" fillId="0" borderId="0" xfId="0" applyFont="1" applyAlignment="1" applyProtection="1">
      <alignment vertical="center"/>
      <protection locked="0"/>
    </xf>
    <xf numFmtId="37" fontId="3" fillId="0" borderId="5" xfId="1" applyNumberFormat="1" applyFont="1" applyFill="1" applyBorder="1" applyAlignment="1" applyProtection="1">
      <alignment horizontal="center" vertical="center"/>
      <protection locked="0"/>
    </xf>
    <xf numFmtId="5" fontId="3" fillId="0" borderId="5" xfId="0" applyNumberFormat="1" applyFont="1" applyBorder="1" applyAlignment="1" applyProtection="1">
      <alignment vertical="center"/>
      <protection locked="0"/>
    </xf>
    <xf numFmtId="5" fontId="9" fillId="0" borderId="0" xfId="0" applyNumberFormat="1" applyFont="1" applyAlignment="1" applyProtection="1">
      <alignment vertical="center"/>
      <protection locked="0"/>
    </xf>
    <xf numFmtId="164" fontId="3" fillId="0" borderId="5" xfId="0" applyNumberFormat="1" applyFont="1" applyBorder="1" applyAlignment="1" applyProtection="1">
      <alignment horizontal="center" vertical="center"/>
      <protection locked="0"/>
    </xf>
    <xf numFmtId="39" fontId="3" fillId="0" borderId="5" xfId="0" applyNumberFormat="1" applyFont="1" applyBorder="1" applyAlignment="1" applyProtection="1">
      <alignment vertical="center"/>
      <protection locked="0"/>
    </xf>
    <xf numFmtId="0" fontId="3" fillId="2" borderId="10" xfId="0" applyFont="1" applyFill="1" applyBorder="1" applyAlignment="1" applyProtection="1">
      <alignment vertical="center"/>
      <protection locked="0"/>
    </xf>
    <xf numFmtId="5" fontId="3" fillId="0" borderId="8" xfId="0" applyNumberFormat="1" applyFont="1" applyBorder="1" applyAlignment="1" applyProtection="1">
      <alignment horizontal="center" vertical="center"/>
      <protection locked="0"/>
    </xf>
    <xf numFmtId="49" fontId="2" fillId="0" borderId="0" xfId="0" applyNumberFormat="1" applyFont="1" applyAlignment="1" applyProtection="1">
      <alignment horizontal="center"/>
      <protection locked="0"/>
    </xf>
    <xf numFmtId="0" fontId="3" fillId="0" borderId="6" xfId="0" applyFont="1" applyBorder="1" applyAlignment="1">
      <alignment vertical="center"/>
    </xf>
    <xf numFmtId="0" fontId="3" fillId="0" borderId="0" xfId="0" applyFont="1"/>
    <xf numFmtId="0" fontId="0" fillId="0" borderId="5" xfId="0" applyBorder="1" applyProtection="1">
      <protection locked="0"/>
    </xf>
    <xf numFmtId="1" fontId="0" fillId="0" borderId="5" xfId="0" applyNumberFormat="1" applyBorder="1" applyAlignment="1" applyProtection="1">
      <alignment horizontal="center"/>
      <protection locked="0"/>
    </xf>
    <xf numFmtId="0" fontId="10" fillId="2" borderId="5" xfId="0" applyFont="1" applyFill="1" applyBorder="1" applyProtection="1">
      <protection locked="0"/>
    </xf>
    <xf numFmtId="3" fontId="0" fillId="0" borderId="5"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5" xfId="0" applyFont="1" applyBorder="1" applyProtection="1">
      <protection locked="0"/>
    </xf>
    <xf numFmtId="0" fontId="5" fillId="0" borderId="0" xfId="0" applyFont="1" applyProtection="1">
      <protection locked="0"/>
    </xf>
    <xf numFmtId="2" fontId="0" fillId="0" borderId="0" xfId="0" applyNumberFormat="1" applyAlignment="1">
      <alignment horizontal="center"/>
    </xf>
    <xf numFmtId="0" fontId="0" fillId="0" borderId="5" xfId="0" applyBorder="1" applyAlignment="1">
      <alignment horizontal="center"/>
    </xf>
    <xf numFmtId="0" fontId="10" fillId="2" borderId="5" xfId="0" applyFont="1" applyFill="1" applyBorder="1"/>
    <xf numFmtId="0" fontId="10" fillId="2" borderId="5" xfId="0" applyFont="1" applyFill="1" applyBorder="1" applyAlignment="1">
      <alignment horizontal="center"/>
    </xf>
    <xf numFmtId="0" fontId="0" fillId="0" borderId="5" xfId="0" applyBorder="1"/>
    <xf numFmtId="3" fontId="0" fillId="0" borderId="5" xfId="0" applyNumberFormat="1" applyBorder="1" applyAlignment="1">
      <alignment horizontal="center"/>
    </xf>
    <xf numFmtId="0" fontId="0" fillId="0" borderId="7" xfId="0" applyBorder="1"/>
    <xf numFmtId="0" fontId="0" fillId="0" borderId="7" xfId="0" applyBorder="1" applyAlignment="1">
      <alignment horizontal="center"/>
    </xf>
    <xf numFmtId="0" fontId="5" fillId="0" borderId="5" xfId="0" applyFont="1" applyBorder="1"/>
    <xf numFmtId="0" fontId="0" fillId="0" borderId="0" xfId="0" applyAlignment="1">
      <alignment horizontal="center"/>
    </xf>
    <xf numFmtId="0" fontId="12" fillId="0" borderId="0" xfId="0" applyFont="1"/>
    <xf numFmtId="0" fontId="10" fillId="2" borderId="2" xfId="0" applyFont="1" applyFill="1" applyBorder="1" applyAlignment="1" applyProtection="1">
      <alignment horizontal="center" wrapText="1"/>
      <protection locked="0"/>
    </xf>
    <xf numFmtId="0" fontId="10" fillId="2" borderId="7" xfId="0" applyFont="1" applyFill="1" applyBorder="1" applyAlignment="1" applyProtection="1">
      <alignment horizontal="center" wrapText="1"/>
      <protection locked="0"/>
    </xf>
    <xf numFmtId="0" fontId="10" fillId="2" borderId="8" xfId="0" applyFont="1" applyFill="1" applyBorder="1" applyAlignment="1" applyProtection="1">
      <alignment horizontal="center" wrapText="1"/>
      <protection locked="0"/>
    </xf>
    <xf numFmtId="166" fontId="0" fillId="0" borderId="5" xfId="0" applyNumberFormat="1" applyBorder="1" applyAlignment="1" applyProtection="1">
      <alignment horizontal="center"/>
      <protection locked="0"/>
    </xf>
    <xf numFmtId="10" fontId="0" fillId="0" borderId="0" xfId="0" applyNumberFormat="1" applyProtection="1">
      <protection locked="0"/>
    </xf>
    <xf numFmtId="1" fontId="5" fillId="0" borderId="5" xfId="0" applyNumberFormat="1" applyFont="1" applyBorder="1" applyAlignment="1" applyProtection="1">
      <alignment horizontal="center"/>
      <protection locked="0"/>
    </xf>
    <xf numFmtId="4" fontId="0" fillId="0" borderId="5" xfId="0" applyNumberFormat="1" applyBorder="1" applyAlignment="1" applyProtection="1">
      <alignment horizontal="center"/>
      <protection locked="0"/>
    </xf>
    <xf numFmtId="1" fontId="10" fillId="2" borderId="5" xfId="0" applyNumberFormat="1" applyFont="1" applyFill="1" applyBorder="1" applyAlignment="1" applyProtection="1">
      <alignment horizontal="center"/>
      <protection locked="0"/>
    </xf>
    <xf numFmtId="4" fontId="10" fillId="2" borderId="5" xfId="0" applyNumberFormat="1" applyFont="1" applyFill="1" applyBorder="1" applyAlignment="1" applyProtection="1">
      <alignment horizontal="center"/>
      <protection locked="0"/>
    </xf>
    <xf numFmtId="3" fontId="10" fillId="2" borderId="5" xfId="0" applyNumberFormat="1" applyFont="1" applyFill="1" applyBorder="1" applyAlignment="1" applyProtection="1">
      <alignment horizontal="center"/>
      <protection locked="0"/>
    </xf>
    <xf numFmtId="166" fontId="10" fillId="2" borderId="5" xfId="0" applyNumberFormat="1" applyFont="1" applyFill="1" applyBorder="1" applyAlignment="1" applyProtection="1">
      <alignment horizontal="center"/>
      <protection locked="0"/>
    </xf>
    <xf numFmtId="166" fontId="5" fillId="0" borderId="5" xfId="0" applyNumberFormat="1" applyFont="1" applyBorder="1" applyAlignment="1" applyProtection="1">
      <alignment horizontal="center"/>
      <protection locked="0"/>
    </xf>
    <xf numFmtId="4" fontId="0" fillId="0" borderId="0" xfId="0" applyNumberFormat="1" applyProtection="1">
      <protection locked="0"/>
    </xf>
    <xf numFmtId="3" fontId="0" fillId="0" borderId="0" xfId="0" applyNumberFormat="1" applyProtection="1">
      <protection locked="0"/>
    </xf>
    <xf numFmtId="0" fontId="10" fillId="0" borderId="0" xfId="0" applyFont="1" applyAlignment="1" applyProtection="1">
      <alignment horizontal="right"/>
      <protection locked="0"/>
    </xf>
    <xf numFmtId="166" fontId="0" fillId="2" borderId="0" xfId="0" applyNumberFormat="1" applyFill="1" applyProtection="1">
      <protection locked="0"/>
    </xf>
    <xf numFmtId="166" fontId="0" fillId="0" borderId="5" xfId="0" applyNumberFormat="1" applyBorder="1" applyAlignment="1">
      <alignment horizontal="center"/>
    </xf>
    <xf numFmtId="4" fontId="5" fillId="0" borderId="5" xfId="0" applyNumberFormat="1" applyFont="1" applyBorder="1" applyAlignment="1">
      <alignment horizontal="center"/>
    </xf>
    <xf numFmtId="3" fontId="5" fillId="0" borderId="5" xfId="0" applyNumberFormat="1" applyFont="1" applyBorder="1" applyAlignment="1">
      <alignment horizontal="center"/>
    </xf>
    <xf numFmtId="0" fontId="12" fillId="0" borderId="0" xfId="0" applyFont="1" applyAlignment="1" applyProtection="1">
      <alignment horizontal="center" vertical="center"/>
      <protection locked="0"/>
    </xf>
    <xf numFmtId="0" fontId="10" fillId="0" borderId="0" xfId="0" applyFont="1" applyAlignment="1" applyProtection="1">
      <alignment horizontal="center"/>
      <protection locked="0"/>
    </xf>
    <xf numFmtId="1" fontId="0" fillId="0" borderId="0" xfId="0" applyNumberFormat="1" applyAlignment="1">
      <alignment horizontal="center"/>
    </xf>
    <xf numFmtId="1" fontId="10" fillId="0" borderId="0" xfId="0" applyNumberFormat="1" applyFont="1" applyAlignment="1">
      <alignment horizontal="center"/>
    </xf>
    <xf numFmtId="10" fontId="0" fillId="0" borderId="0" xfId="0" applyNumberFormat="1" applyAlignment="1">
      <alignment horizontal="center"/>
    </xf>
    <xf numFmtId="0" fontId="10" fillId="0" borderId="0" xfId="0" applyFont="1" applyAlignment="1">
      <alignment horizontal="center"/>
    </xf>
    <xf numFmtId="0" fontId="3" fillId="0" borderId="11" xfId="0" applyFont="1" applyBorder="1" applyProtection="1">
      <protection locked="0"/>
    </xf>
    <xf numFmtId="0" fontId="3" fillId="0" borderId="12" xfId="0" applyFont="1" applyBorder="1" applyProtection="1">
      <protection locked="0"/>
    </xf>
    <xf numFmtId="0" fontId="0" fillId="0" borderId="13" xfId="0" applyBorder="1"/>
    <xf numFmtId="0" fontId="3" fillId="0" borderId="14" xfId="0" applyFont="1" applyBorder="1"/>
    <xf numFmtId="0" fontId="3" fillId="0" borderId="15" xfId="0" applyFont="1" applyBorder="1"/>
    <xf numFmtId="0" fontId="3" fillId="0" borderId="16" xfId="0" applyFont="1" applyBorder="1"/>
    <xf numFmtId="0" fontId="0" fillId="0" borderId="12" xfId="0" applyBorder="1"/>
    <xf numFmtId="0" fontId="0" fillId="0" borderId="17" xfId="0" applyBorder="1"/>
    <xf numFmtId="0" fontId="0" fillId="0" borderId="18" xfId="0" applyBorder="1"/>
    <xf numFmtId="0" fontId="11" fillId="0" borderId="11" xfId="0" applyFont="1" applyBorder="1" applyAlignment="1" applyProtection="1">
      <alignment horizontal="center"/>
      <protection locked="0"/>
    </xf>
    <xf numFmtId="0" fontId="0" fillId="0" borderId="11" xfId="0" applyBorder="1" applyProtection="1">
      <protection locked="0"/>
    </xf>
    <xf numFmtId="0" fontId="3" fillId="0" borderId="41" xfId="0" applyFont="1" applyBorder="1"/>
    <xf numFmtId="0" fontId="3" fillId="0" borderId="17" xfId="0" applyFont="1" applyBorder="1" applyProtection="1">
      <protection locked="0"/>
    </xf>
    <xf numFmtId="166" fontId="3" fillId="0" borderId="43" xfId="0" applyNumberFormat="1" applyFont="1" applyBorder="1"/>
    <xf numFmtId="0" fontId="3" fillId="0" borderId="19" xfId="0" applyFont="1" applyBorder="1" applyProtection="1">
      <protection locked="0"/>
    </xf>
    <xf numFmtId="0" fontId="0" fillId="0" borderId="19" xfId="0" applyBorder="1" applyProtection="1">
      <protection locked="0"/>
    </xf>
    <xf numFmtId="0" fontId="3" fillId="0" borderId="18" xfId="0" applyFont="1" applyBorder="1" applyProtection="1">
      <protection locked="0"/>
    </xf>
    <xf numFmtId="0" fontId="3" fillId="0" borderId="13" xfId="0" applyFont="1" applyBorder="1" applyProtection="1">
      <protection locked="0"/>
    </xf>
    <xf numFmtId="0" fontId="19" fillId="0" borderId="0" xfId="0" applyFont="1" applyAlignment="1">
      <alignment horizontal="center"/>
    </xf>
    <xf numFmtId="0" fontId="10" fillId="0" borderId="20" xfId="0" applyFont="1" applyBorder="1" applyAlignment="1">
      <alignment horizontal="center"/>
    </xf>
    <xf numFmtId="0" fontId="3" fillId="0" borderId="19" xfId="0" applyFont="1" applyBorder="1" applyAlignment="1" applyProtection="1">
      <alignment horizontal="center"/>
      <protection locked="0"/>
    </xf>
    <xf numFmtId="0" fontId="10" fillId="0" borderId="14" xfId="0" applyFont="1" applyBorder="1" applyAlignment="1">
      <alignment horizontal="center" vertical="center"/>
    </xf>
    <xf numFmtId="0" fontId="0" fillId="0" borderId="0" xfId="0" applyAlignment="1">
      <alignment horizontal="left"/>
    </xf>
    <xf numFmtId="0" fontId="0" fillId="0" borderId="0" xfId="0" applyAlignment="1">
      <alignment wrapText="1"/>
    </xf>
    <xf numFmtId="0" fontId="11" fillId="0" borderId="0" xfId="0" applyFont="1" applyAlignment="1" applyProtection="1">
      <alignment wrapText="1"/>
      <protection locked="0"/>
    </xf>
    <xf numFmtId="0" fontId="3" fillId="0" borderId="44" xfId="0" applyFont="1" applyBorder="1" applyProtection="1">
      <protection locked="0"/>
    </xf>
    <xf numFmtId="0" fontId="0" fillId="0" borderId="12" xfId="0" applyBorder="1" applyAlignment="1">
      <alignment horizontal="left"/>
    </xf>
    <xf numFmtId="0" fontId="3" fillId="0" borderId="43" xfId="0" applyFont="1" applyBorder="1"/>
    <xf numFmtId="0" fontId="5" fillId="0" borderId="0" xfId="0" applyFont="1"/>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2" borderId="10" xfId="0" applyFont="1" applyFill="1" applyBorder="1" applyAlignment="1" applyProtection="1">
      <alignment vertical="center"/>
      <protection locked="0"/>
    </xf>
    <xf numFmtId="5" fontId="3" fillId="0" borderId="5" xfId="0" applyNumberFormat="1" applyFont="1" applyBorder="1" applyAlignment="1" applyProtection="1">
      <alignment horizontal="center" vertical="center"/>
      <protection locked="0"/>
    </xf>
    <xf numFmtId="164" fontId="2" fillId="2" borderId="5" xfId="0" applyNumberFormat="1" applyFont="1" applyFill="1" applyBorder="1" applyAlignment="1">
      <alignment vertical="center"/>
    </xf>
    <xf numFmtId="164" fontId="3" fillId="0" borderId="5" xfId="0" applyNumberFormat="1" applyFont="1" applyBorder="1" applyAlignment="1">
      <alignment vertical="center"/>
    </xf>
    <xf numFmtId="164" fontId="2" fillId="2" borderId="6" xfId="0" applyNumberFormat="1" applyFont="1" applyFill="1" applyBorder="1" applyAlignment="1">
      <alignment vertical="center"/>
    </xf>
    <xf numFmtId="164" fontId="3" fillId="0" borderId="4" xfId="0" applyNumberFormat="1" applyFont="1" applyBorder="1" applyAlignment="1">
      <alignment vertical="center"/>
    </xf>
    <xf numFmtId="164" fontId="3" fillId="0" borderId="6" xfId="0" applyNumberFormat="1" applyFont="1" applyBorder="1" applyAlignment="1">
      <alignment vertical="center"/>
    </xf>
    <xf numFmtId="0" fontId="2" fillId="0" borderId="8" xfId="0" applyFont="1" applyBorder="1" applyAlignment="1" applyProtection="1">
      <alignment horizontal="center" vertical="center"/>
      <protection locked="0"/>
    </xf>
    <xf numFmtId="0" fontId="2" fillId="0" borderId="2" xfId="0" applyFont="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8" xfId="0" applyFont="1" applyBorder="1" applyAlignment="1" applyProtection="1">
      <alignment vertical="center"/>
      <protection locked="0"/>
    </xf>
    <xf numFmtId="0" fontId="10" fillId="0" borderId="16" xfId="0" applyFont="1" applyBorder="1" applyAlignment="1">
      <alignment horizontal="center"/>
    </xf>
    <xf numFmtId="166" fontId="3" fillId="0" borderId="0" xfId="0" applyNumberFormat="1" applyFont="1"/>
    <xf numFmtId="0" fontId="3" fillId="0" borderId="0" xfId="0" applyFont="1" applyAlignment="1" applyProtection="1">
      <alignment horizontal="center"/>
      <protection locked="0"/>
    </xf>
    <xf numFmtId="0" fontId="3" fillId="0" borderId="0" xfId="0" applyFont="1" applyAlignment="1" applyProtection="1">
      <alignment vertical="top" wrapText="1"/>
      <protection locked="0"/>
    </xf>
    <xf numFmtId="0" fontId="11" fillId="0" borderId="0" xfId="0" applyFont="1" applyAlignment="1" applyProtection="1">
      <alignment vertical="center"/>
      <protection locked="0"/>
    </xf>
    <xf numFmtId="0" fontId="23" fillId="0" borderId="0" xfId="0" applyFont="1" applyAlignment="1" applyProtection="1">
      <alignment wrapText="1"/>
      <protection locked="0"/>
    </xf>
    <xf numFmtId="49" fontId="2" fillId="0" borderId="2" xfId="0" applyNumberFormat="1" applyFont="1" applyBorder="1" applyAlignment="1" applyProtection="1">
      <alignment horizontal="center" vertical="center"/>
      <protection locked="0"/>
    </xf>
    <xf numFmtId="0" fontId="3" fillId="0" borderId="21" xfId="0" applyFont="1" applyBorder="1" applyAlignment="1" applyProtection="1">
      <alignment vertical="center"/>
      <protection locked="0"/>
    </xf>
    <xf numFmtId="49" fontId="2" fillId="3" borderId="5" xfId="0" applyNumberFormat="1" applyFont="1" applyFill="1" applyBorder="1" applyAlignment="1" applyProtection="1">
      <alignment horizontal="center" vertical="center"/>
      <protection locked="0"/>
    </xf>
    <xf numFmtId="49" fontId="2" fillId="4" borderId="5" xfId="0" applyNumberFormat="1" applyFont="1" applyFill="1" applyBorder="1" applyAlignment="1" applyProtection="1">
      <alignment horizontal="center" vertical="center"/>
      <protection locked="0"/>
    </xf>
    <xf numFmtId="49" fontId="2" fillId="5" borderId="5" xfId="0" applyNumberFormat="1" applyFont="1" applyFill="1" applyBorder="1" applyAlignment="1" applyProtection="1">
      <alignment horizontal="center" vertical="center"/>
      <protection locked="0"/>
    </xf>
    <xf numFmtId="49" fontId="2" fillId="6" borderId="5" xfId="0" applyNumberFormat="1" applyFont="1" applyFill="1" applyBorder="1" applyAlignment="1" applyProtection="1">
      <alignment horizontal="center" vertical="center"/>
      <protection locked="0"/>
    </xf>
    <xf numFmtId="49" fontId="2" fillId="7" borderId="4" xfId="0" applyNumberFormat="1" applyFont="1" applyFill="1" applyBorder="1" applyAlignment="1" applyProtection="1">
      <alignment horizontal="center" vertical="center"/>
      <protection locked="0"/>
    </xf>
    <xf numFmtId="49" fontId="2" fillId="7" borderId="5" xfId="0" applyNumberFormat="1" applyFont="1" applyFill="1" applyBorder="1" applyAlignment="1" applyProtection="1">
      <alignment horizontal="center" vertical="center"/>
      <protection locked="0"/>
    </xf>
    <xf numFmtId="49" fontId="2" fillId="0" borderId="8" xfId="0" applyNumberFormat="1" applyFont="1" applyBorder="1" applyAlignment="1" applyProtection="1">
      <alignment vertical="center"/>
      <protection locked="0"/>
    </xf>
    <xf numFmtId="49" fontId="2" fillId="0" borderId="5" xfId="0" applyNumberFormat="1" applyFont="1" applyBorder="1" applyAlignment="1" applyProtection="1">
      <alignment vertical="center"/>
      <protection locked="0"/>
    </xf>
    <xf numFmtId="0" fontId="2" fillId="0" borderId="8" xfId="0" applyFont="1" applyBorder="1" applyAlignment="1" applyProtection="1">
      <alignment horizontal="center"/>
      <protection locked="0"/>
    </xf>
    <xf numFmtId="0" fontId="2"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wrapText="1"/>
      <protection locked="0"/>
    </xf>
    <xf numFmtId="0" fontId="10" fillId="2" borderId="2" xfId="0" applyFont="1" applyFill="1" applyBorder="1" applyAlignment="1" applyProtection="1">
      <alignment horizontal="center" vertical="center"/>
      <protection locked="0"/>
    </xf>
    <xf numFmtId="0" fontId="10" fillId="2" borderId="7" xfId="0" applyFont="1" applyFill="1" applyBorder="1" applyAlignment="1" applyProtection="1">
      <alignment vertical="center" wrapText="1"/>
      <protection locked="0"/>
    </xf>
    <xf numFmtId="0" fontId="10" fillId="2" borderId="10" xfId="0" applyFont="1" applyFill="1" applyBorder="1" applyAlignment="1" applyProtection="1">
      <alignment horizontal="right" vertical="center" wrapText="1"/>
      <protection locked="0"/>
    </xf>
    <xf numFmtId="0" fontId="10" fillId="2" borderId="22" xfId="0" applyFont="1" applyFill="1" applyBorder="1" applyAlignment="1" applyProtection="1">
      <alignment horizontal="right" vertical="center" wrapText="1"/>
      <protection locked="0"/>
    </xf>
    <xf numFmtId="164" fontId="10" fillId="2" borderId="8" xfId="0" applyNumberFormat="1" applyFont="1" applyFill="1" applyBorder="1" applyAlignment="1">
      <alignment vertical="center"/>
    </xf>
    <xf numFmtId="0" fontId="10" fillId="2" borderId="7" xfId="0" applyFont="1" applyFill="1" applyBorder="1" applyAlignment="1" applyProtection="1">
      <alignment vertical="center"/>
      <protection locked="0"/>
    </xf>
    <xf numFmtId="0" fontId="10" fillId="2" borderId="8" xfId="0" applyFont="1" applyFill="1" applyBorder="1" applyAlignment="1" applyProtection="1">
      <alignment vertical="center"/>
      <protection locked="0"/>
    </xf>
    <xf numFmtId="0" fontId="5" fillId="2" borderId="8" xfId="0" applyFont="1" applyFill="1" applyBorder="1" applyAlignment="1" applyProtection="1">
      <alignment vertical="center"/>
      <protection locked="0"/>
    </xf>
    <xf numFmtId="0" fontId="11" fillId="0" borderId="0" xfId="0" applyFont="1" applyAlignment="1" applyProtection="1">
      <alignment horizontal="center"/>
      <protection locked="0"/>
    </xf>
    <xf numFmtId="0" fontId="2" fillId="2" borderId="5"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22" xfId="0" applyFont="1" applyFill="1" applyBorder="1" applyAlignment="1" applyProtection="1">
      <alignment vertical="center"/>
      <protection locked="0"/>
    </xf>
    <xf numFmtId="49" fontId="2" fillId="0" borderId="4" xfId="0" applyNumberFormat="1" applyFont="1" applyBorder="1" applyAlignment="1" applyProtection="1">
      <alignment horizontal="center" vertical="center"/>
      <protection locked="0"/>
    </xf>
    <xf numFmtId="0" fontId="11" fillId="0" borderId="20" xfId="0" applyFont="1" applyBorder="1" applyAlignment="1" applyProtection="1">
      <alignment horizontal="center"/>
      <protection locked="0"/>
    </xf>
    <xf numFmtId="0" fontId="3" fillId="0" borderId="12" xfId="0" applyFont="1" applyBorder="1" applyAlignment="1" applyProtection="1">
      <alignment vertical="center"/>
      <protection locked="0"/>
    </xf>
    <xf numFmtId="0" fontId="3" fillId="0" borderId="13" xfId="0" applyFont="1" applyBorder="1" applyAlignment="1" applyProtection="1">
      <alignment vertical="center"/>
      <protection locked="0"/>
    </xf>
    <xf numFmtId="0" fontId="3" fillId="0" borderId="0" xfId="0" applyFont="1" applyAlignment="1" applyProtection="1">
      <alignment horizontal="center" vertical="center"/>
      <protection locked="0"/>
    </xf>
    <xf numFmtId="3" fontId="3" fillId="0" borderId="23" xfId="0" applyNumberFormat="1" applyFont="1" applyBorder="1"/>
    <xf numFmtId="166" fontId="3" fillId="0" borderId="13" xfId="0" applyNumberFormat="1" applyFont="1" applyBorder="1"/>
    <xf numFmtId="0" fontId="19" fillId="0" borderId="5" xfId="0" applyFont="1" applyBorder="1" applyAlignment="1">
      <alignment horizontal="center"/>
    </xf>
    <xf numFmtId="166" fontId="3" fillId="0" borderId="41" xfId="0" applyNumberFormat="1" applyFont="1" applyBorder="1"/>
    <xf numFmtId="167" fontId="3" fillId="0" borderId="13" xfId="0" applyNumberFormat="1" applyFont="1" applyBorder="1"/>
    <xf numFmtId="168" fontId="3" fillId="0" borderId="13" xfId="0" applyNumberFormat="1" applyFont="1" applyBorder="1"/>
    <xf numFmtId="168" fontId="3" fillId="0" borderId="18" xfId="0" applyNumberFormat="1" applyFont="1" applyBorder="1"/>
    <xf numFmtId="0" fontId="2" fillId="2" borderId="5" xfId="0" applyFont="1" applyFill="1" applyBorder="1" applyAlignment="1" applyProtection="1">
      <alignment horizontal="center"/>
      <protection locked="0"/>
    </xf>
    <xf numFmtId="0" fontId="2" fillId="2" borderId="5" xfId="0" applyFont="1" applyFill="1" applyBorder="1" applyAlignment="1" applyProtection="1">
      <alignment horizontal="center" wrapText="1"/>
      <protection locked="0"/>
    </xf>
    <xf numFmtId="0" fontId="3" fillId="0" borderId="5" xfId="0" applyFont="1" applyBorder="1" applyProtection="1">
      <protection locked="0"/>
    </xf>
    <xf numFmtId="1" fontId="3" fillId="0" borderId="5" xfId="0" applyNumberFormat="1" applyFont="1" applyBorder="1" applyAlignment="1" applyProtection="1">
      <alignment horizontal="center"/>
      <protection locked="0"/>
    </xf>
    <xf numFmtId="2" fontId="3" fillId="0" borderId="5" xfId="0" applyNumberFormat="1" applyFont="1" applyBorder="1" applyAlignment="1" applyProtection="1">
      <alignment horizontal="center"/>
      <protection locked="0"/>
    </xf>
    <xf numFmtId="0" fontId="2" fillId="2" borderId="5" xfId="0" applyFont="1" applyFill="1" applyBorder="1"/>
    <xf numFmtId="0" fontId="2" fillId="2" borderId="5" xfId="0" applyFont="1" applyFill="1" applyBorder="1" applyAlignment="1">
      <alignment horizontal="center"/>
    </xf>
    <xf numFmtId="0" fontId="3" fillId="0" borderId="5" xfId="0" applyFont="1" applyBorder="1"/>
    <xf numFmtId="3" fontId="3" fillId="0" borderId="5" xfId="0" applyNumberFormat="1" applyFont="1" applyBorder="1" applyAlignment="1">
      <alignment horizontal="center"/>
    </xf>
    <xf numFmtId="2" fontId="3" fillId="0" borderId="5" xfId="0" applyNumberFormat="1" applyFont="1" applyBorder="1" applyAlignment="1">
      <alignment horizontal="center"/>
    </xf>
    <xf numFmtId="0" fontId="3" fillId="0" borderId="5" xfId="0" applyFont="1" applyBorder="1" applyAlignment="1">
      <alignment horizontal="center"/>
    </xf>
    <xf numFmtId="0" fontId="3" fillId="0" borderId="5" xfId="0" applyFont="1" applyBorder="1" applyAlignment="1" applyProtection="1">
      <alignment horizontal="center"/>
      <protection locked="0"/>
    </xf>
    <xf numFmtId="0" fontId="3" fillId="0" borderId="6" xfId="0" applyFont="1" applyBorder="1"/>
    <xf numFmtId="0" fontId="3" fillId="0" borderId="6" xfId="0" applyFont="1" applyBorder="1" applyAlignment="1">
      <alignment horizontal="center"/>
    </xf>
    <xf numFmtId="2" fontId="3" fillId="0" borderId="6" xfId="0" applyNumberFormat="1" applyFont="1" applyBorder="1" applyAlignment="1">
      <alignment horizontal="center"/>
    </xf>
    <xf numFmtId="0" fontId="3" fillId="0" borderId="45" xfId="0" applyFont="1" applyBorder="1"/>
    <xf numFmtId="0" fontId="3" fillId="0" borderId="45" xfId="0" applyFont="1" applyBorder="1" applyAlignment="1">
      <alignment horizontal="center"/>
    </xf>
    <xf numFmtId="2" fontId="3" fillId="0" borderId="45" xfId="0" applyNumberFormat="1" applyFont="1" applyBorder="1" applyAlignment="1">
      <alignment horizontal="center"/>
    </xf>
    <xf numFmtId="2" fontId="3" fillId="0" borderId="0" xfId="0" applyNumberFormat="1" applyFont="1" applyAlignment="1">
      <alignment horizontal="center"/>
    </xf>
    <xf numFmtId="0" fontId="3" fillId="0" borderId="7" xfId="0" applyFont="1" applyBorder="1"/>
    <xf numFmtId="0" fontId="3" fillId="0" borderId="7" xfId="0" applyFont="1" applyBorder="1" applyAlignment="1">
      <alignment horizontal="center"/>
    </xf>
    <xf numFmtId="2" fontId="3" fillId="0" borderId="7" xfId="0" applyNumberFormat="1" applyFont="1" applyBorder="1" applyAlignment="1">
      <alignment horizontal="center"/>
    </xf>
    <xf numFmtId="0" fontId="3" fillId="0" borderId="0" xfId="0" applyFont="1" applyAlignment="1">
      <alignment horizontal="center"/>
    </xf>
    <xf numFmtId="2" fontId="2" fillId="2" borderId="5" xfId="0" applyNumberFormat="1" applyFont="1" applyFill="1" applyBorder="1" applyAlignment="1">
      <alignment horizontal="center"/>
    </xf>
    <xf numFmtId="166" fontId="3" fillId="0" borderId="0" xfId="0" applyNumberFormat="1" applyFont="1" applyAlignment="1">
      <alignment horizontal="center"/>
    </xf>
    <xf numFmtId="2" fontId="3" fillId="0" borderId="0" xfId="0" applyNumberFormat="1" applyFont="1" applyProtection="1">
      <protection locked="0"/>
    </xf>
    <xf numFmtId="0" fontId="3" fillId="0" borderId="5" xfId="0" applyFont="1" applyBorder="1" applyAlignment="1">
      <alignment horizontal="left"/>
    </xf>
    <xf numFmtId="3" fontId="3" fillId="0" borderId="5" xfId="0" applyNumberFormat="1" applyFont="1" applyBorder="1" applyProtection="1">
      <protection locked="0"/>
    </xf>
    <xf numFmtId="3" fontId="3" fillId="0" borderId="5" xfId="0" applyNumberFormat="1" applyFont="1" applyBorder="1"/>
    <xf numFmtId="0" fontId="16" fillId="0" borderId="0" xfId="0" applyFont="1"/>
    <xf numFmtId="2" fontId="3" fillId="0" borderId="0" xfId="0" applyNumberFormat="1" applyFont="1"/>
    <xf numFmtId="0" fontId="3" fillId="0" borderId="0" xfId="0" applyFont="1" applyAlignment="1" applyProtection="1">
      <alignment horizontal="center" vertical="center" wrapText="1"/>
      <protection locked="0"/>
    </xf>
    <xf numFmtId="0" fontId="2" fillId="2" borderId="7"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3" fillId="0" borderId="0" xfId="0" applyFont="1" applyAlignment="1" applyProtection="1">
      <alignment horizontal="right"/>
      <protection locked="0"/>
    </xf>
    <xf numFmtId="0" fontId="3" fillId="0" borderId="4" xfId="0" applyFont="1" applyBorder="1" applyProtection="1">
      <protection locked="0"/>
    </xf>
    <xf numFmtId="0" fontId="2" fillId="0" borderId="24" xfId="0" applyFont="1" applyBorder="1" applyProtection="1">
      <protection locked="0"/>
    </xf>
    <xf numFmtId="0" fontId="0" fillId="0" borderId="4" xfId="0" applyBorder="1" applyProtection="1">
      <protection locked="0"/>
    </xf>
    <xf numFmtId="0" fontId="10" fillId="0" borderId="24" xfId="0" applyFont="1" applyBorder="1" applyProtection="1">
      <protection locked="0"/>
    </xf>
    <xf numFmtId="0" fontId="3" fillId="0" borderId="5" xfId="0" applyFont="1" applyBorder="1" applyAlignment="1">
      <alignment vertical="center"/>
    </xf>
    <xf numFmtId="0" fontId="3" fillId="0" borderId="4" xfId="0" applyFont="1" applyBorder="1" applyAlignment="1">
      <alignment vertical="center"/>
    </xf>
    <xf numFmtId="3" fontId="10" fillId="2" borderId="7" xfId="0" applyNumberFormat="1" applyFont="1" applyFill="1" applyBorder="1" applyAlignment="1">
      <alignment horizontal="center" vertical="center"/>
    </xf>
    <xf numFmtId="3" fontId="3" fillId="0" borderId="0" xfId="0" applyNumberFormat="1" applyFont="1"/>
    <xf numFmtId="10" fontId="3" fillId="2" borderId="4" xfId="2" applyNumberFormat="1" applyFont="1" applyFill="1" applyBorder="1" applyAlignment="1" applyProtection="1">
      <alignment horizontal="center" vertical="center"/>
      <protection locked="0"/>
    </xf>
    <xf numFmtId="10" fontId="3" fillId="2" borderId="5" xfId="2" applyNumberFormat="1" applyFont="1" applyFill="1" applyBorder="1" applyAlignment="1" applyProtection="1">
      <alignment horizontal="center" vertical="center"/>
      <protection locked="0"/>
    </xf>
    <xf numFmtId="49" fontId="2" fillId="8" borderId="5" xfId="0" applyNumberFormat="1" applyFont="1" applyFill="1" applyBorder="1" applyAlignment="1" applyProtection="1">
      <alignment horizontal="center" vertical="center"/>
      <protection locked="0"/>
    </xf>
    <xf numFmtId="0" fontId="2" fillId="8" borderId="7" xfId="0" applyFont="1" applyFill="1" applyBorder="1" applyAlignment="1" applyProtection="1">
      <alignment vertical="center"/>
      <protection locked="0"/>
    </xf>
    <xf numFmtId="0" fontId="3" fillId="8" borderId="7" xfId="0" applyFont="1" applyFill="1" applyBorder="1" applyAlignment="1" applyProtection="1">
      <alignment vertical="center"/>
      <protection locked="0"/>
    </xf>
    <xf numFmtId="0" fontId="24" fillId="8" borderId="7" xfId="0" applyFont="1" applyFill="1" applyBorder="1" applyAlignment="1" applyProtection="1">
      <alignment horizontal="right" vertical="center"/>
      <protection locked="0"/>
    </xf>
    <xf numFmtId="165" fontId="22" fillId="8" borderId="5" xfId="0" applyNumberFormat="1" applyFont="1" applyFill="1" applyBorder="1" applyAlignment="1">
      <alignment vertical="center"/>
    </xf>
    <xf numFmtId="49" fontId="25" fillId="0" borderId="0" xfId="2" applyNumberFormat="1" applyFont="1" applyFill="1" applyAlignment="1" applyProtection="1">
      <alignment vertical="center"/>
      <protection locked="0"/>
    </xf>
    <xf numFmtId="165" fontId="22" fillId="8" borderId="5" xfId="1" applyNumberFormat="1" applyFont="1" applyFill="1" applyBorder="1" applyAlignment="1" applyProtection="1">
      <alignment vertical="center"/>
    </xf>
    <xf numFmtId="166" fontId="26" fillId="8" borderId="0" xfId="0" applyNumberFormat="1" applyFont="1" applyFill="1"/>
    <xf numFmtId="0" fontId="26" fillId="8" borderId="0" xfId="0" applyFont="1" applyFill="1" applyProtection="1">
      <protection locked="0"/>
    </xf>
    <xf numFmtId="0" fontId="0" fillId="8" borderId="0" xfId="0" applyFill="1" applyProtection="1">
      <protection locked="0"/>
    </xf>
    <xf numFmtId="166" fontId="26" fillId="8" borderId="25" xfId="0" applyNumberFormat="1" applyFont="1" applyFill="1" applyBorder="1"/>
    <xf numFmtId="0" fontId="27" fillId="0" borderId="0" xfId="0" applyFont="1" applyAlignment="1" applyProtection="1">
      <alignment horizontal="left"/>
      <protection locked="0"/>
    </xf>
    <xf numFmtId="0" fontId="19" fillId="0" borderId="7" xfId="0" applyFont="1" applyBorder="1" applyAlignment="1">
      <alignment horizontal="center"/>
    </xf>
    <xf numFmtId="0" fontId="19" fillId="0" borderId="1" xfId="0" applyFont="1" applyBorder="1" applyAlignment="1">
      <alignment horizontal="center"/>
    </xf>
    <xf numFmtId="0" fontId="20" fillId="0" borderId="0" xfId="0" applyFont="1" applyAlignment="1">
      <alignment horizontal="left"/>
    </xf>
    <xf numFmtId="6" fontId="3" fillId="0" borderId="0" xfId="0" applyNumberFormat="1" applyFont="1" applyProtection="1">
      <protection locked="0"/>
    </xf>
    <xf numFmtId="0" fontId="28" fillId="0" borderId="0" xfId="0" applyFont="1"/>
    <xf numFmtId="0" fontId="20" fillId="0" borderId="1" xfId="0" applyFont="1" applyBorder="1" applyAlignment="1">
      <alignment horizontal="center"/>
    </xf>
    <xf numFmtId="166" fontId="5" fillId="0" borderId="5" xfId="0" applyNumberFormat="1" applyFont="1" applyBorder="1" applyAlignment="1">
      <alignment horizontal="center"/>
    </xf>
    <xf numFmtId="0" fontId="5" fillId="0" borderId="5" xfId="0" applyFont="1" applyBorder="1" applyAlignment="1">
      <alignment horizontal="center"/>
    </xf>
    <xf numFmtId="0" fontId="5" fillId="0" borderId="0" xfId="0" applyFont="1" applyAlignment="1" applyProtection="1">
      <alignment horizontal="center"/>
      <protection locked="0"/>
    </xf>
    <xf numFmtId="166" fontId="5" fillId="0" borderId="0" xfId="0" applyNumberFormat="1" applyFont="1" applyAlignment="1" applyProtection="1">
      <alignment horizontal="center"/>
      <protection locked="0"/>
    </xf>
    <xf numFmtId="0" fontId="5" fillId="0" borderId="7" xfId="0" applyFont="1" applyBorder="1" applyAlignment="1">
      <alignment horizontal="center"/>
    </xf>
    <xf numFmtId="49" fontId="2" fillId="0" borderId="6" xfId="0" applyNumberFormat="1" applyFont="1" applyBorder="1" applyAlignment="1" applyProtection="1">
      <alignment horizontal="center" vertical="center"/>
      <protection locked="0"/>
    </xf>
    <xf numFmtId="2" fontId="3" fillId="0" borderId="2" xfId="0" applyNumberFormat="1" applyFont="1" applyBorder="1" applyAlignment="1" applyProtection="1">
      <alignment horizontal="center"/>
      <protection locked="0"/>
    </xf>
    <xf numFmtId="0" fontId="3" fillId="0" borderId="8" xfId="0" applyFont="1" applyBorder="1"/>
    <xf numFmtId="2" fontId="3" fillId="0" borderId="20" xfId="0" quotePrefix="1" applyNumberFormat="1" applyFont="1" applyBorder="1" applyAlignment="1" applyProtection="1">
      <alignment horizontal="center"/>
      <protection locked="0"/>
    </xf>
    <xf numFmtId="2" fontId="3" fillId="0" borderId="20" xfId="0" quotePrefix="1" applyNumberFormat="1" applyFont="1" applyBorder="1" applyAlignment="1">
      <alignment horizontal="center"/>
    </xf>
    <xf numFmtId="2" fontId="3" fillId="0" borderId="9" xfId="0" applyNumberFormat="1" applyFont="1" applyBorder="1" applyAlignment="1" applyProtection="1">
      <alignment horizontal="center"/>
      <protection locked="0"/>
    </xf>
    <xf numFmtId="0" fontId="3" fillId="0" borderId="26" xfId="0" applyFont="1" applyBorder="1" applyProtection="1">
      <protection locked="0"/>
    </xf>
    <xf numFmtId="10" fontId="22" fillId="8" borderId="5" xfId="2" applyNumberFormat="1" applyFont="1" applyFill="1" applyBorder="1" applyAlignment="1" applyProtection="1">
      <alignment horizontal="right" vertical="center"/>
    </xf>
    <xf numFmtId="2" fontId="3" fillId="0" borderId="0" xfId="0" quotePrefix="1" applyNumberFormat="1" applyFont="1" applyAlignment="1">
      <alignment horizontal="center"/>
    </xf>
    <xf numFmtId="0" fontId="5" fillId="0" borderId="2" xfId="0" applyFont="1" applyBorder="1"/>
    <xf numFmtId="0" fontId="18" fillId="9" borderId="0" xfId="0" applyFont="1" applyFill="1" applyAlignment="1" applyProtection="1">
      <alignment vertical="top" wrapText="1"/>
      <protection locked="0"/>
    </xf>
    <xf numFmtId="0" fontId="18" fillId="0" borderId="0" xfId="0" applyFont="1" applyAlignment="1" applyProtection="1">
      <alignment vertical="top" wrapText="1"/>
      <protection locked="0"/>
    </xf>
    <xf numFmtId="0" fontId="18" fillId="9" borderId="12" xfId="0" applyFont="1" applyFill="1" applyBorder="1" applyAlignment="1" applyProtection="1">
      <alignment vertical="top" wrapText="1"/>
      <protection locked="0"/>
    </xf>
    <xf numFmtId="0" fontId="18" fillId="9" borderId="13" xfId="0" applyFont="1" applyFill="1" applyBorder="1" applyAlignment="1" applyProtection="1">
      <alignment vertical="top" wrapText="1"/>
      <protection locked="0"/>
    </xf>
    <xf numFmtId="0" fontId="3" fillId="9" borderId="27" xfId="0" applyFont="1" applyFill="1" applyBorder="1" applyProtection="1">
      <protection locked="0"/>
    </xf>
    <xf numFmtId="0" fontId="3" fillId="3" borderId="28" xfId="0" applyFont="1" applyFill="1" applyBorder="1" applyProtection="1">
      <protection locked="0"/>
    </xf>
    <xf numFmtId="0" fontId="3" fillId="10" borderId="28" xfId="0" applyFont="1" applyFill="1" applyBorder="1" applyProtection="1">
      <protection locked="0"/>
    </xf>
    <xf numFmtId="3" fontId="3" fillId="3" borderId="5" xfId="0" applyNumberFormat="1" applyFont="1" applyFill="1" applyBorder="1" applyProtection="1">
      <protection locked="0"/>
    </xf>
    <xf numFmtId="3" fontId="3" fillId="10" borderId="5" xfId="0" applyNumberFormat="1" applyFont="1" applyFill="1" applyBorder="1" applyProtection="1">
      <protection locked="0"/>
    </xf>
    <xf numFmtId="166" fontId="3" fillId="3" borderId="5" xfId="0" applyNumberFormat="1" applyFont="1" applyFill="1" applyBorder="1" applyProtection="1">
      <protection locked="0"/>
    </xf>
    <xf numFmtId="166" fontId="3" fillId="10" borderId="5" xfId="0" applyNumberFormat="1" applyFont="1" applyFill="1" applyBorder="1" applyProtection="1">
      <protection locked="0"/>
    </xf>
    <xf numFmtId="0" fontId="3" fillId="11" borderId="29" xfId="0" applyFont="1" applyFill="1" applyBorder="1" applyAlignment="1" applyProtection="1">
      <alignment vertical="center"/>
      <protection locked="0"/>
    </xf>
    <xf numFmtId="166" fontId="3" fillId="11" borderId="24" xfId="0" applyNumberFormat="1" applyFont="1" applyFill="1" applyBorder="1" applyAlignment="1" applyProtection="1">
      <alignment vertical="center"/>
      <protection locked="0"/>
    </xf>
    <xf numFmtId="166" fontId="3" fillId="11" borderId="30" xfId="0" applyNumberFormat="1" applyFont="1" applyFill="1" applyBorder="1" applyAlignment="1" applyProtection="1">
      <alignment vertical="center"/>
      <protection locked="0"/>
    </xf>
    <xf numFmtId="0" fontId="3" fillId="12" borderId="6" xfId="0" applyFont="1" applyFill="1" applyBorder="1" applyAlignment="1" applyProtection="1">
      <alignment horizontal="center"/>
      <protection locked="0"/>
    </xf>
    <xf numFmtId="166" fontId="3" fillId="9" borderId="31" xfId="0" applyNumberFormat="1" applyFont="1" applyFill="1" applyBorder="1" applyProtection="1">
      <protection locked="0"/>
    </xf>
    <xf numFmtId="3" fontId="3" fillId="9" borderId="31" xfId="0" applyNumberFormat="1" applyFont="1" applyFill="1" applyBorder="1" applyProtection="1">
      <protection locked="0"/>
    </xf>
    <xf numFmtId="166" fontId="3" fillId="9" borderId="32" xfId="0" applyNumberFormat="1" applyFont="1" applyFill="1" applyBorder="1" applyProtection="1">
      <protection locked="0"/>
    </xf>
    <xf numFmtId="166" fontId="3" fillId="3" borderId="33" xfId="0" applyNumberFormat="1" applyFont="1" applyFill="1" applyBorder="1" applyProtection="1">
      <protection locked="0"/>
    </xf>
    <xf numFmtId="166" fontId="3" fillId="10" borderId="33" xfId="0" applyNumberFormat="1" applyFont="1" applyFill="1" applyBorder="1" applyProtection="1">
      <protection locked="0"/>
    </xf>
    <xf numFmtId="0" fontId="2" fillId="2" borderId="10" xfId="0" applyFont="1" applyFill="1" applyBorder="1" applyAlignment="1">
      <alignment vertical="center"/>
    </xf>
    <xf numFmtId="3" fontId="3" fillId="11" borderId="34" xfId="0" applyNumberFormat="1" applyFont="1" applyFill="1" applyBorder="1" applyProtection="1">
      <protection locked="0"/>
    </xf>
    <xf numFmtId="0" fontId="19" fillId="0" borderId="1" xfId="0" applyFont="1" applyBorder="1" applyAlignment="1">
      <alignment horizontal="left"/>
    </xf>
    <xf numFmtId="3" fontId="19" fillId="0" borderId="1" xfId="0" applyNumberFormat="1" applyFont="1" applyBorder="1" applyAlignment="1">
      <alignment horizontal="left"/>
    </xf>
    <xf numFmtId="0" fontId="19" fillId="0" borderId="1" xfId="0" applyFont="1" applyBorder="1" applyAlignment="1">
      <alignment horizontal="center"/>
    </xf>
    <xf numFmtId="49" fontId="29" fillId="0" borderId="0" xfId="0" applyNumberFormat="1" applyFont="1" applyAlignment="1">
      <alignment horizontal="center"/>
    </xf>
    <xf numFmtId="0" fontId="20" fillId="0" borderId="0" xfId="0" applyFont="1" applyAlignment="1">
      <alignment horizontal="right"/>
    </xf>
    <xf numFmtId="14" fontId="30" fillId="0" borderId="1" xfId="0" applyNumberFormat="1" applyFont="1" applyBorder="1" applyAlignment="1">
      <alignment horizontal="left"/>
    </xf>
    <xf numFmtId="0" fontId="20" fillId="0" borderId="0" xfId="0" applyFont="1" applyAlignment="1">
      <alignment horizontal="left"/>
    </xf>
    <xf numFmtId="0" fontId="19" fillId="0" borderId="7" xfId="0" applyFont="1" applyBorder="1" applyAlignment="1">
      <alignment horizontal="center"/>
    </xf>
    <xf numFmtId="49" fontId="8" fillId="0" borderId="0" xfId="0" applyNumberFormat="1" applyFont="1" applyAlignment="1" applyProtection="1">
      <alignment horizontal="center"/>
      <protection locked="0"/>
    </xf>
    <xf numFmtId="0" fontId="10" fillId="0" borderId="1" xfId="0" applyFont="1" applyBorder="1" applyAlignment="1" applyProtection="1">
      <alignment horizontal="left"/>
      <protection locked="0"/>
    </xf>
    <xf numFmtId="0" fontId="2" fillId="2" borderId="4" xfId="0" applyFont="1" applyFill="1" applyBorder="1" applyAlignment="1" applyProtection="1">
      <alignment horizontal="center" wrapText="1"/>
      <protection locked="0"/>
    </xf>
    <xf numFmtId="0" fontId="2" fillId="2" borderId="5" xfId="0" applyFont="1" applyFill="1" applyBorder="1" applyAlignment="1" applyProtection="1">
      <alignment horizontal="center"/>
      <protection locked="0"/>
    </xf>
    <xf numFmtId="0" fontId="23" fillId="0" borderId="23"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3" fillId="5" borderId="0" xfId="0" applyFont="1" applyFill="1" applyAlignment="1" applyProtection="1">
      <alignment horizontal="center" vertical="center" wrapText="1"/>
      <protection locked="0"/>
    </xf>
    <xf numFmtId="0" fontId="2" fillId="0" borderId="3" xfId="0" applyFont="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18" fillId="9" borderId="35" xfId="0" applyFont="1" applyFill="1" applyBorder="1" applyAlignment="1" applyProtection="1">
      <alignment horizontal="left" vertical="top" wrapText="1"/>
      <protection locked="0"/>
    </xf>
    <xf numFmtId="0" fontId="18" fillId="9" borderId="11" xfId="0" applyFont="1" applyFill="1" applyBorder="1" applyAlignment="1" applyProtection="1">
      <alignment horizontal="left" vertical="top" wrapText="1"/>
      <protection locked="0"/>
    </xf>
    <xf numFmtId="0" fontId="18" fillId="9" borderId="23" xfId="0" applyFont="1" applyFill="1" applyBorder="1" applyAlignment="1" applyProtection="1">
      <alignment horizontal="left" vertical="top" wrapText="1"/>
      <protection locked="0"/>
    </xf>
    <xf numFmtId="0" fontId="3" fillId="5" borderId="6" xfId="0" applyFont="1" applyFill="1" applyBorder="1" applyAlignment="1" applyProtection="1">
      <alignment horizontal="center" vertical="center" wrapText="1"/>
      <protection locked="0"/>
    </xf>
    <xf numFmtId="0" fontId="3" fillId="5" borderId="4" xfId="0" applyFont="1" applyFill="1" applyBorder="1" applyAlignment="1" applyProtection="1">
      <alignment horizontal="center" vertical="center" wrapText="1"/>
      <protection locked="0"/>
    </xf>
    <xf numFmtId="49" fontId="7" fillId="2" borderId="21" xfId="0" applyNumberFormat="1" applyFont="1" applyFill="1" applyBorder="1" applyAlignment="1" applyProtection="1">
      <alignment horizontal="center" vertical="center"/>
      <protection locked="0"/>
    </xf>
    <xf numFmtId="49" fontId="7" fillId="2" borderId="10" xfId="0" applyNumberFormat="1" applyFont="1" applyFill="1" applyBorder="1" applyAlignment="1" applyProtection="1">
      <alignment horizontal="center" vertical="center"/>
      <protection locked="0"/>
    </xf>
    <xf numFmtId="49" fontId="7" fillId="2" borderId="22" xfId="0" applyNumberFormat="1" applyFont="1" applyFill="1" applyBorder="1" applyAlignment="1" applyProtection="1">
      <alignment horizontal="center" vertical="center"/>
      <protection locked="0"/>
    </xf>
    <xf numFmtId="49" fontId="7" fillId="2" borderId="3" xfId="0" applyNumberFormat="1" applyFont="1" applyFill="1" applyBorder="1" applyAlignment="1" applyProtection="1">
      <alignment horizontal="center" vertical="center"/>
      <protection locked="0"/>
    </xf>
    <xf numFmtId="49" fontId="7" fillId="2" borderId="1" xfId="0" applyNumberFormat="1" applyFont="1" applyFill="1" applyBorder="1" applyAlignment="1" applyProtection="1">
      <alignment horizontal="center" vertical="center"/>
      <protection locked="0"/>
    </xf>
    <xf numFmtId="49" fontId="7" fillId="2" borderId="36" xfId="0" applyNumberFormat="1" applyFont="1" applyFill="1" applyBorder="1" applyAlignment="1" applyProtection="1">
      <alignment horizontal="center" vertical="center"/>
      <protection locked="0"/>
    </xf>
    <xf numFmtId="49" fontId="2" fillId="2" borderId="9" xfId="0" applyNumberFormat="1" applyFont="1" applyFill="1" applyBorder="1" applyAlignment="1" applyProtection="1">
      <alignment horizontal="center" vertical="center"/>
      <protection locked="0"/>
    </xf>
    <xf numFmtId="49" fontId="2" fillId="2" borderId="4" xfId="0" applyNumberFormat="1"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4" xfId="0" applyFont="1" applyFill="1" applyBorder="1" applyAlignment="1" applyProtection="1">
      <alignment horizontal="center"/>
      <protection locked="0"/>
    </xf>
    <xf numFmtId="0" fontId="10" fillId="2" borderId="2" xfId="0" applyFont="1" applyFill="1" applyBorder="1" applyAlignment="1" applyProtection="1">
      <alignment horizontal="right" vertical="center" wrapText="1"/>
      <protection locked="0"/>
    </xf>
    <xf numFmtId="0" fontId="10" fillId="2" borderId="7" xfId="0" applyFont="1" applyFill="1" applyBorder="1" applyAlignment="1" applyProtection="1">
      <alignment horizontal="right" vertical="center" wrapText="1"/>
      <protection locked="0"/>
    </xf>
    <xf numFmtId="0" fontId="14" fillId="9" borderId="5" xfId="0" applyFont="1" applyFill="1" applyBorder="1" applyAlignment="1" applyProtection="1">
      <alignment horizontal="left" vertical="top" wrapText="1"/>
      <protection locked="0"/>
    </xf>
    <xf numFmtId="0" fontId="15" fillId="9" borderId="5" xfId="0" applyFont="1" applyFill="1" applyBorder="1" applyAlignment="1" applyProtection="1">
      <alignment horizontal="left" vertical="top" wrapText="1"/>
      <protection locked="0"/>
    </xf>
    <xf numFmtId="0" fontId="10" fillId="2" borderId="2" xfId="0" applyFont="1" applyFill="1" applyBorder="1" applyAlignment="1" applyProtection="1">
      <alignment horizontal="right" vertical="center"/>
      <protection locked="0"/>
    </xf>
    <xf numFmtId="0" fontId="10" fillId="2" borderId="7" xfId="0" applyFont="1" applyFill="1" applyBorder="1" applyAlignment="1" applyProtection="1">
      <alignment horizontal="right" vertical="center"/>
      <protection locked="0"/>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10" fillId="2" borderId="9"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8" fillId="0" borderId="35" xfId="0" applyFont="1" applyBorder="1" applyAlignment="1" applyProtection="1">
      <alignment horizontal="left" vertical="top" wrapText="1"/>
      <protection locked="0"/>
    </xf>
    <xf numFmtId="0" fontId="18" fillId="0" borderId="11" xfId="0" applyFont="1" applyBorder="1" applyAlignment="1" applyProtection="1">
      <alignment horizontal="left" vertical="top" wrapText="1"/>
      <protection locked="0"/>
    </xf>
    <xf numFmtId="0" fontId="18" fillId="0" borderId="23" xfId="0" applyFont="1" applyBorder="1" applyAlignment="1" applyProtection="1">
      <alignment horizontal="left" vertical="top" wrapText="1"/>
      <protection locked="0"/>
    </xf>
    <xf numFmtId="0" fontId="18" fillId="0" borderId="12"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13" xfId="0" applyFont="1" applyBorder="1" applyAlignment="1" applyProtection="1">
      <alignment horizontal="left" vertical="top" wrapText="1"/>
      <protection locked="0"/>
    </xf>
    <xf numFmtId="0" fontId="18" fillId="0" borderId="17" xfId="0" applyFont="1" applyBorder="1" applyAlignment="1" applyProtection="1">
      <alignment horizontal="left" vertical="top" wrapText="1"/>
      <protection locked="0"/>
    </xf>
    <xf numFmtId="0" fontId="18" fillId="0" borderId="19" xfId="0" applyFont="1" applyBorder="1" applyAlignment="1" applyProtection="1">
      <alignment horizontal="left" vertical="top" wrapText="1"/>
      <protection locked="0"/>
    </xf>
    <xf numFmtId="0" fontId="18" fillId="0" borderId="18"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11" xfId="0" applyFont="1" applyBorder="1" applyAlignment="1" applyProtection="1">
      <alignment horizontal="left" vertical="top" wrapText="1"/>
      <protection locked="0"/>
    </xf>
    <xf numFmtId="0" fontId="5" fillId="0" borderId="23" xfId="0" applyFont="1" applyBorder="1" applyAlignment="1" applyProtection="1">
      <alignment horizontal="left" vertical="top" wrapText="1"/>
      <protection locked="0"/>
    </xf>
    <xf numFmtId="0" fontId="5" fillId="0" borderId="12"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13" xfId="0" applyFont="1" applyBorder="1" applyAlignment="1" applyProtection="1">
      <alignment horizontal="left" vertical="top" wrapText="1"/>
      <protection locked="0"/>
    </xf>
    <xf numFmtId="0" fontId="5" fillId="0" borderId="17" xfId="0"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0" borderId="18" xfId="0" applyFont="1" applyBorder="1" applyAlignment="1" applyProtection="1">
      <alignment horizontal="left" vertical="top" wrapText="1"/>
      <protection locked="0"/>
    </xf>
    <xf numFmtId="0" fontId="18" fillId="0" borderId="0" xfId="0" applyFont="1" applyAlignment="1" applyProtection="1">
      <alignment horizontal="center" vertical="top" wrapText="1"/>
      <protection locked="0"/>
    </xf>
    <xf numFmtId="0" fontId="10" fillId="2" borderId="21" xfId="0" applyFont="1" applyFill="1" applyBorder="1" applyAlignment="1" applyProtection="1">
      <alignment horizontal="right" vertical="center"/>
      <protection locked="0"/>
    </xf>
    <xf numFmtId="0" fontId="10" fillId="2" borderId="10" xfId="0" applyFont="1" applyFill="1" applyBorder="1" applyAlignment="1" applyProtection="1">
      <alignment horizontal="right" vertical="center"/>
      <protection locked="0"/>
    </xf>
    <xf numFmtId="0" fontId="11" fillId="0" borderId="0" xfId="0" applyFont="1" applyAlignment="1" applyProtection="1">
      <alignment horizontal="left"/>
      <protection locked="0"/>
    </xf>
    <xf numFmtId="0" fontId="3" fillId="0" borderId="12" xfId="0" applyFont="1" applyBorder="1" applyAlignment="1" applyProtection="1">
      <alignment horizontal="left"/>
      <protection locked="0"/>
    </xf>
    <xf numFmtId="0" fontId="3" fillId="0" borderId="0" xfId="0" applyFont="1" applyAlignment="1" applyProtection="1">
      <alignment horizontal="left"/>
      <protection locked="0"/>
    </xf>
    <xf numFmtId="0" fontId="14" fillId="0" borderId="21" xfId="0" applyFont="1" applyBorder="1" applyAlignment="1" applyProtection="1">
      <alignment horizontal="left" vertical="top" wrapText="1"/>
      <protection locked="0"/>
    </xf>
    <xf numFmtId="0" fontId="14" fillId="0" borderId="10" xfId="0" applyFont="1" applyBorder="1" applyAlignment="1" applyProtection="1">
      <alignment horizontal="left" vertical="top" wrapText="1"/>
      <protection locked="0"/>
    </xf>
    <xf numFmtId="0" fontId="14" fillId="0" borderId="22" xfId="0" applyFont="1" applyBorder="1" applyAlignment="1" applyProtection="1">
      <alignment horizontal="left" vertical="top" wrapText="1"/>
      <protection locked="0"/>
    </xf>
    <xf numFmtId="0" fontId="14" fillId="0" borderId="26"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37" xfId="0" applyFont="1" applyBorder="1" applyAlignment="1" applyProtection="1">
      <alignment horizontal="left" vertical="top" wrapText="1"/>
      <protection locked="0"/>
    </xf>
    <xf numFmtId="0" fontId="2" fillId="2" borderId="5" xfId="0" applyFont="1" applyFill="1" applyBorder="1" applyAlignment="1" applyProtection="1">
      <alignment horizontal="center" wrapText="1"/>
      <protection locked="0"/>
    </xf>
    <xf numFmtId="0" fontId="11" fillId="13" borderId="35" xfId="0" applyFont="1" applyFill="1" applyBorder="1" applyAlignment="1" applyProtection="1">
      <alignment horizontal="center"/>
      <protection locked="0"/>
    </xf>
    <xf numFmtId="0" fontId="11" fillId="13" borderId="11" xfId="0" applyFont="1" applyFill="1" applyBorder="1" applyAlignment="1" applyProtection="1">
      <alignment horizontal="center"/>
      <protection locked="0"/>
    </xf>
    <xf numFmtId="0" fontId="11" fillId="13" borderId="23" xfId="0" applyFont="1" applyFill="1" applyBorder="1" applyAlignment="1" applyProtection="1">
      <alignment horizontal="center"/>
      <protection locked="0"/>
    </xf>
    <xf numFmtId="0" fontId="11" fillId="13" borderId="12" xfId="0" applyFont="1" applyFill="1" applyBorder="1" applyAlignment="1" applyProtection="1">
      <alignment horizontal="center"/>
      <protection locked="0"/>
    </xf>
    <xf numFmtId="0" fontId="11" fillId="13" borderId="0" xfId="0" applyFont="1" applyFill="1" applyAlignment="1" applyProtection="1">
      <alignment horizontal="center"/>
      <protection locked="0"/>
    </xf>
    <xf numFmtId="0" fontId="11" fillId="13" borderId="13" xfId="0" applyFont="1" applyFill="1" applyBorder="1" applyAlignment="1" applyProtection="1">
      <alignment horizontal="center"/>
      <protection locked="0"/>
    </xf>
    <xf numFmtId="0" fontId="2" fillId="0" borderId="0" xfId="0" applyFont="1" applyAlignment="1" applyProtection="1">
      <alignment horizontal="center"/>
      <protection locked="0"/>
    </xf>
    <xf numFmtId="0" fontId="2" fillId="14" borderId="2" xfId="0" applyFont="1" applyFill="1" applyBorder="1" applyAlignment="1">
      <alignment horizontal="center" vertical="center"/>
    </xf>
    <xf numFmtId="0" fontId="2" fillId="14" borderId="7" xfId="0" applyFont="1" applyFill="1" applyBorder="1" applyAlignment="1">
      <alignment horizontal="center" vertical="center"/>
    </xf>
    <xf numFmtId="0" fontId="2" fillId="14" borderId="8" xfId="0" applyFont="1" applyFill="1" applyBorder="1" applyAlignment="1">
      <alignment horizontal="center" vertical="center"/>
    </xf>
    <xf numFmtId="0" fontId="7" fillId="0" borderId="0" xfId="0" applyFont="1" applyAlignment="1" applyProtection="1">
      <alignment horizontal="center"/>
      <protection locked="0"/>
    </xf>
    <xf numFmtId="0" fontId="7" fillId="14" borderId="2" xfId="0" applyFont="1" applyFill="1" applyBorder="1" applyAlignment="1">
      <alignment horizontal="center" vertical="center"/>
    </xf>
    <xf numFmtId="0" fontId="7" fillId="14" borderId="7" xfId="0" applyFont="1" applyFill="1" applyBorder="1" applyAlignment="1">
      <alignment horizontal="center" vertical="center"/>
    </xf>
    <xf numFmtId="0" fontId="7" fillId="14" borderId="8" xfId="0" applyFont="1" applyFill="1" applyBorder="1" applyAlignment="1">
      <alignment horizontal="center" vertical="center"/>
    </xf>
    <xf numFmtId="0" fontId="7" fillId="0" borderId="1" xfId="0" applyFont="1" applyBorder="1" applyAlignment="1" applyProtection="1">
      <alignment horizontal="center"/>
      <protection locked="0"/>
    </xf>
    <xf numFmtId="0" fontId="31" fillId="8" borderId="0" xfId="0" applyFont="1" applyFill="1" applyAlignment="1" applyProtection="1">
      <alignment horizontal="center"/>
      <protection locked="0"/>
    </xf>
    <xf numFmtId="10" fontId="26" fillId="8" borderId="2" xfId="2" applyNumberFormat="1" applyFont="1" applyFill="1" applyBorder="1" applyAlignment="1" applyProtection="1">
      <alignment horizontal="center"/>
      <protection locked="0"/>
    </xf>
    <xf numFmtId="10" fontId="26" fillId="8" borderId="8" xfId="2" applyNumberFormat="1" applyFont="1" applyFill="1" applyBorder="1" applyAlignment="1" applyProtection="1">
      <alignment horizontal="center"/>
      <protection locked="0"/>
    </xf>
    <xf numFmtId="0" fontId="3" fillId="0" borderId="35" xfId="0" applyFont="1" applyBorder="1" applyAlignment="1" applyProtection="1">
      <alignment horizontal="left" vertical="top" wrapText="1"/>
      <protection locked="0"/>
    </xf>
    <xf numFmtId="0" fontId="3" fillId="0" borderId="11" xfId="0" applyFont="1" applyBorder="1" applyAlignment="1" applyProtection="1">
      <alignment horizontal="left" vertical="top" wrapText="1"/>
      <protection locked="0"/>
    </xf>
    <xf numFmtId="0" fontId="3" fillId="0" borderId="23" xfId="0" applyFont="1" applyBorder="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17"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15" borderId="46" xfId="0" applyFont="1" applyFill="1" applyBorder="1" applyAlignment="1" applyProtection="1">
      <alignment horizontal="center"/>
      <protection locked="0"/>
    </xf>
    <xf numFmtId="0" fontId="3" fillId="15" borderId="19" xfId="0" applyFont="1" applyFill="1" applyBorder="1" applyAlignment="1" applyProtection="1">
      <alignment horizontal="center"/>
      <protection locked="0"/>
    </xf>
    <xf numFmtId="0" fontId="5" fillId="16" borderId="17" xfId="0" applyFont="1" applyFill="1" applyBorder="1" applyAlignment="1">
      <alignment horizontal="left" wrapText="1"/>
    </xf>
    <xf numFmtId="0" fontId="5" fillId="16" borderId="19" xfId="0" applyFont="1" applyFill="1" applyBorder="1" applyAlignment="1">
      <alignment horizontal="left" wrapText="1"/>
    </xf>
    <xf numFmtId="0" fontId="5" fillId="16" borderId="18" xfId="0" applyFont="1" applyFill="1" applyBorder="1" applyAlignment="1">
      <alignment horizontal="left" wrapText="1"/>
    </xf>
    <xf numFmtId="0" fontId="5" fillId="15" borderId="35" xfId="0" applyFont="1" applyFill="1" applyBorder="1" applyAlignment="1">
      <alignment horizontal="left" wrapText="1"/>
    </xf>
    <xf numFmtId="0" fontId="5" fillId="15" borderId="11" xfId="0" applyFont="1" applyFill="1" applyBorder="1" applyAlignment="1">
      <alignment horizontal="left" wrapText="1"/>
    </xf>
    <xf numFmtId="0" fontId="5" fillId="15" borderId="23" xfId="0" applyFont="1" applyFill="1" applyBorder="1" applyAlignment="1">
      <alignment horizontal="left" wrapText="1"/>
    </xf>
    <xf numFmtId="0" fontId="5" fillId="15" borderId="17" xfId="0" applyFont="1" applyFill="1" applyBorder="1" applyAlignment="1">
      <alignment horizontal="left" wrapText="1"/>
    </xf>
    <xf numFmtId="0" fontId="5" fillId="15" borderId="19" xfId="0" applyFont="1" applyFill="1" applyBorder="1" applyAlignment="1">
      <alignment horizontal="left" wrapText="1"/>
    </xf>
    <xf numFmtId="0" fontId="5" fillId="15" borderId="18" xfId="0" applyFont="1" applyFill="1" applyBorder="1" applyAlignment="1">
      <alignment horizontal="left" wrapText="1"/>
    </xf>
    <xf numFmtId="0" fontId="11" fillId="7" borderId="38" xfId="0" applyFont="1" applyFill="1" applyBorder="1" applyAlignment="1" applyProtection="1">
      <alignment horizontal="center" vertical="center"/>
      <protection locked="0"/>
    </xf>
    <xf numFmtId="0" fontId="11" fillId="7" borderId="39" xfId="0" applyFont="1" applyFill="1" applyBorder="1" applyAlignment="1" applyProtection="1">
      <alignment horizontal="center" vertical="center"/>
      <protection locked="0"/>
    </xf>
    <xf numFmtId="0" fontId="11" fillId="7" borderId="40" xfId="0" applyFont="1" applyFill="1" applyBorder="1" applyAlignment="1" applyProtection="1">
      <alignment horizontal="center" vertical="center"/>
      <protection locked="0"/>
    </xf>
    <xf numFmtId="0" fontId="23" fillId="0" borderId="14" xfId="0" applyFont="1" applyBorder="1" applyAlignment="1" applyProtection="1">
      <alignment horizontal="center" wrapText="1"/>
      <protection locked="0"/>
    </xf>
    <xf numFmtId="0" fontId="23" fillId="0" borderId="16" xfId="0" applyFont="1" applyBorder="1" applyAlignment="1" applyProtection="1">
      <alignment horizontal="center" wrapText="1"/>
      <protection locked="0"/>
    </xf>
    <xf numFmtId="0" fontId="11" fillId="6" borderId="38"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protection locked="0"/>
    </xf>
    <xf numFmtId="0" fontId="5" fillId="17" borderId="0" xfId="0" applyFont="1" applyFill="1" applyAlignment="1">
      <alignment horizontal="left"/>
    </xf>
    <xf numFmtId="0" fontId="11" fillId="5" borderId="38" xfId="0" applyFont="1" applyFill="1" applyBorder="1" applyAlignment="1" applyProtection="1">
      <alignment horizontal="center" vertical="center"/>
      <protection locked="0"/>
    </xf>
    <xf numFmtId="0" fontId="11" fillId="5" borderId="39" xfId="0" applyFont="1" applyFill="1" applyBorder="1" applyAlignment="1" applyProtection="1">
      <alignment horizontal="center" vertical="center"/>
      <protection locked="0"/>
    </xf>
    <xf numFmtId="0" fontId="11" fillId="5" borderId="40" xfId="0" applyFont="1" applyFill="1" applyBorder="1" applyAlignment="1" applyProtection="1">
      <alignment horizontal="center" vertical="center"/>
      <protection locked="0"/>
    </xf>
    <xf numFmtId="0" fontId="0" fillId="10" borderId="0" xfId="0" applyFill="1" applyAlignment="1">
      <alignment horizontal="left"/>
    </xf>
    <xf numFmtId="0" fontId="0" fillId="18" borderId="0" xfId="0" applyFill="1" applyAlignment="1">
      <alignment horizontal="left"/>
    </xf>
    <xf numFmtId="0" fontId="11" fillId="19" borderId="35" xfId="0" applyFont="1" applyFill="1" applyBorder="1" applyAlignment="1" applyProtection="1">
      <alignment horizontal="center" wrapText="1"/>
      <protection locked="0"/>
    </xf>
    <xf numFmtId="0" fontId="11" fillId="19" borderId="11" xfId="0" applyFont="1" applyFill="1" applyBorder="1" applyAlignment="1" applyProtection="1">
      <alignment horizontal="center" wrapText="1"/>
      <protection locked="0"/>
    </xf>
    <xf numFmtId="0" fontId="11" fillId="19" borderId="23" xfId="0" applyFont="1" applyFill="1" applyBorder="1" applyAlignment="1" applyProtection="1">
      <alignment horizontal="center" wrapText="1"/>
      <protection locked="0"/>
    </xf>
    <xf numFmtId="0" fontId="11" fillId="19" borderId="17" xfId="0" applyFont="1" applyFill="1" applyBorder="1" applyAlignment="1" applyProtection="1">
      <alignment horizontal="center" wrapText="1"/>
      <protection locked="0"/>
    </xf>
    <xf numFmtId="0" fontId="11" fillId="19" borderId="19" xfId="0" applyFont="1" applyFill="1" applyBorder="1" applyAlignment="1" applyProtection="1">
      <alignment horizontal="center" wrapText="1"/>
      <protection locked="0"/>
    </xf>
    <xf numFmtId="0" fontId="11" fillId="19" borderId="18" xfId="0" applyFont="1" applyFill="1" applyBorder="1" applyAlignment="1" applyProtection="1">
      <alignment horizontal="center" wrapText="1"/>
      <protection locked="0"/>
    </xf>
    <xf numFmtId="0" fontId="11" fillId="4" borderId="38" xfId="0" applyFont="1" applyFill="1" applyBorder="1" applyAlignment="1" applyProtection="1">
      <alignment horizontal="center" vertical="center"/>
      <protection locked="0"/>
    </xf>
    <xf numFmtId="0" fontId="11" fillId="4" borderId="39" xfId="0" applyFont="1" applyFill="1" applyBorder="1" applyAlignment="1" applyProtection="1">
      <alignment horizontal="center" vertical="center"/>
      <protection locked="0"/>
    </xf>
    <xf numFmtId="0" fontId="11" fillId="4" borderId="40" xfId="0" applyFont="1" applyFill="1" applyBorder="1" applyAlignment="1" applyProtection="1">
      <alignment horizontal="center" vertical="center"/>
      <protection locked="0"/>
    </xf>
    <xf numFmtId="0" fontId="32" fillId="0" borderId="35" xfId="0" applyFont="1" applyBorder="1" applyAlignment="1">
      <alignment horizontal="center" vertical="center"/>
    </xf>
    <xf numFmtId="0" fontId="32" fillId="0" borderId="11" xfId="0" applyFont="1" applyBorder="1" applyAlignment="1">
      <alignment horizontal="center" vertical="center"/>
    </xf>
    <xf numFmtId="0" fontId="32" fillId="0" borderId="23" xfId="0" applyFont="1" applyBorder="1" applyAlignment="1">
      <alignment horizontal="center" vertical="center"/>
    </xf>
    <xf numFmtId="0" fontId="32" fillId="0" borderId="17" xfId="0" applyFont="1" applyBorder="1" applyAlignment="1">
      <alignment horizontal="center" vertical="center"/>
    </xf>
    <xf numFmtId="0" fontId="32" fillId="0" borderId="19" xfId="0" applyFont="1" applyBorder="1" applyAlignment="1">
      <alignment horizontal="center" vertical="center"/>
    </xf>
    <xf numFmtId="0" fontId="32" fillId="0" borderId="18" xfId="0" applyFont="1" applyBorder="1" applyAlignment="1">
      <alignment horizontal="center" vertical="center"/>
    </xf>
    <xf numFmtId="0" fontId="33" fillId="0" borderId="35" xfId="0" applyFont="1" applyBorder="1" applyAlignment="1">
      <alignment horizontal="center" vertical="center"/>
    </xf>
    <xf numFmtId="0" fontId="33" fillId="0" borderId="11" xfId="0" applyFont="1" applyBorder="1" applyAlignment="1">
      <alignment horizontal="center" vertical="center"/>
    </xf>
    <xf numFmtId="0" fontId="33" fillId="0" borderId="23" xfId="0" applyFont="1" applyBorder="1" applyAlignment="1">
      <alignment horizontal="center" vertical="center"/>
    </xf>
    <xf numFmtId="0" fontId="33" fillId="0" borderId="17" xfId="0" applyFont="1" applyBorder="1" applyAlignment="1">
      <alignment horizontal="center" vertical="center"/>
    </xf>
    <xf numFmtId="0" fontId="33" fillId="0" borderId="19" xfId="0" applyFont="1" applyBorder="1" applyAlignment="1">
      <alignment horizontal="center" vertical="center"/>
    </xf>
    <xf numFmtId="0" fontId="33" fillId="0" borderId="18" xfId="0" applyFont="1" applyBorder="1" applyAlignment="1">
      <alignment horizontal="center" vertical="center"/>
    </xf>
    <xf numFmtId="0" fontId="11" fillId="3" borderId="38" xfId="0" applyFont="1" applyFill="1" applyBorder="1" applyAlignment="1" applyProtection="1">
      <alignment horizontal="center" vertical="center"/>
      <protection locked="0"/>
    </xf>
    <xf numFmtId="0" fontId="11" fillId="3" borderId="39" xfId="0" applyFont="1" applyFill="1" applyBorder="1" applyAlignment="1" applyProtection="1">
      <alignment horizontal="center" vertical="center"/>
      <protection locked="0"/>
    </xf>
    <xf numFmtId="0" fontId="11" fillId="3" borderId="40" xfId="0" applyFont="1" applyFill="1" applyBorder="1" applyAlignment="1" applyProtection="1">
      <alignment horizontal="center" vertical="center"/>
      <protection locked="0"/>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6</xdr:col>
      <xdr:colOff>24765</xdr:colOff>
      <xdr:row>0</xdr:row>
      <xdr:rowOff>28575</xdr:rowOff>
    </xdr:from>
    <xdr:to>
      <xdr:col>8</xdr:col>
      <xdr:colOff>78167</xdr:colOff>
      <xdr:row>8</xdr:row>
      <xdr:rowOff>22417</xdr:rowOff>
    </xdr:to>
    <xdr:sp macro="" textlink="">
      <xdr:nvSpPr>
        <xdr:cNvPr id="3" name="Text Box 3">
          <a:extLst>
            <a:ext uri="{FF2B5EF4-FFF2-40B4-BE49-F238E27FC236}">
              <a16:creationId xmlns:a16="http://schemas.microsoft.com/office/drawing/2014/main" id="{72C37142-A4BC-B8E6-2339-A855C598ADCC}"/>
            </a:ext>
          </a:extLst>
        </xdr:cNvPr>
        <xdr:cNvSpPr txBox="1">
          <a:spLocks noChangeArrowheads="1"/>
        </xdr:cNvSpPr>
      </xdr:nvSpPr>
      <xdr:spPr bwMode="auto">
        <a:xfrm>
          <a:off x="7200900" y="28575"/>
          <a:ext cx="1857375" cy="15049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7432" rIns="0" bIns="0" anchor="t" upright="1"/>
        <a:lstStyle/>
        <a:p>
          <a:pPr algn="l" rtl="0">
            <a:defRPr sz="1000"/>
          </a:pPr>
          <a:r>
            <a:rPr lang="en-US" sz="1200" b="0" i="0" u="none" strike="noStrike" baseline="0">
              <a:solidFill>
                <a:srgbClr val="FF0000"/>
              </a:solidFill>
              <a:latin typeface="Times New Roman"/>
              <a:cs typeface="Times New Roman"/>
            </a:rPr>
            <a:t>User's Note:  Several cells have comments attached.  These cells have a red triangle in the upper right-hand corner.  To see a comment place the cursor on the cell and the comment should become visible.  </a:t>
          </a:r>
          <a:endParaRPr lang="en-US">
            <a:solidFill>
              <a:srgbClr val="FF0000"/>
            </a:solidFill>
          </a:endParaRPr>
        </a:p>
      </xdr:txBody>
    </xdr:sp>
    <xdr:clientData/>
  </xdr:twoCellAnchor>
  <xdr:twoCellAnchor>
    <xdr:from>
      <xdr:col>6</xdr:col>
      <xdr:colOff>38100</xdr:colOff>
      <xdr:row>73</xdr:row>
      <xdr:rowOff>47625</xdr:rowOff>
    </xdr:from>
    <xdr:to>
      <xdr:col>8</xdr:col>
      <xdr:colOff>542925</xdr:colOff>
      <xdr:row>75</xdr:row>
      <xdr:rowOff>76200</xdr:rowOff>
    </xdr:to>
    <xdr:cxnSp macro="">
      <xdr:nvCxnSpPr>
        <xdr:cNvPr id="24183" name="Straight Arrow Connector 3">
          <a:extLst>
            <a:ext uri="{FF2B5EF4-FFF2-40B4-BE49-F238E27FC236}">
              <a16:creationId xmlns:a16="http://schemas.microsoft.com/office/drawing/2014/main" id="{EADB8056-874F-3EE4-1984-ACECB5DB9A8C}"/>
            </a:ext>
          </a:extLst>
        </xdr:cNvPr>
        <xdr:cNvCxnSpPr>
          <a:cxnSpLocks noChangeShapeType="1"/>
        </xdr:cNvCxnSpPr>
      </xdr:nvCxnSpPr>
      <xdr:spPr bwMode="auto">
        <a:xfrm flipH="1">
          <a:off x="7324725" y="14411325"/>
          <a:ext cx="2038350" cy="4095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790575</xdr:colOff>
      <xdr:row>111</xdr:row>
      <xdr:rowOff>19050</xdr:rowOff>
    </xdr:from>
    <xdr:to>
      <xdr:col>9</xdr:col>
      <xdr:colOff>28575</xdr:colOff>
      <xdr:row>112</xdr:row>
      <xdr:rowOff>114300</xdr:rowOff>
    </xdr:to>
    <xdr:cxnSp macro="">
      <xdr:nvCxnSpPr>
        <xdr:cNvPr id="24184" name="Straight Arrow Connector 15">
          <a:extLst>
            <a:ext uri="{FF2B5EF4-FFF2-40B4-BE49-F238E27FC236}">
              <a16:creationId xmlns:a16="http://schemas.microsoft.com/office/drawing/2014/main" id="{AC8320BC-D1EB-F562-1681-B8645CBB460F}"/>
            </a:ext>
          </a:extLst>
        </xdr:cNvPr>
        <xdr:cNvCxnSpPr>
          <a:cxnSpLocks noChangeShapeType="1"/>
        </xdr:cNvCxnSpPr>
      </xdr:nvCxnSpPr>
      <xdr:spPr bwMode="auto">
        <a:xfrm flipH="1">
          <a:off x="7267575" y="22221825"/>
          <a:ext cx="2266950" cy="2952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657225</xdr:colOff>
      <xdr:row>76</xdr:row>
      <xdr:rowOff>57150</xdr:rowOff>
    </xdr:from>
    <xdr:to>
      <xdr:col>12</xdr:col>
      <xdr:colOff>438150</xdr:colOff>
      <xdr:row>84</xdr:row>
      <xdr:rowOff>142875</xdr:rowOff>
    </xdr:to>
    <xdr:cxnSp macro="">
      <xdr:nvCxnSpPr>
        <xdr:cNvPr id="24185" name="Straight Arrow Connector 27">
          <a:extLst>
            <a:ext uri="{FF2B5EF4-FFF2-40B4-BE49-F238E27FC236}">
              <a16:creationId xmlns:a16="http://schemas.microsoft.com/office/drawing/2014/main" id="{043E1DD3-41C7-710C-3928-B5E19ACBD771}"/>
            </a:ext>
          </a:extLst>
        </xdr:cNvPr>
        <xdr:cNvCxnSpPr>
          <a:cxnSpLocks noChangeShapeType="1"/>
        </xdr:cNvCxnSpPr>
      </xdr:nvCxnSpPr>
      <xdr:spPr bwMode="auto">
        <a:xfrm flipV="1">
          <a:off x="12401550" y="14992350"/>
          <a:ext cx="571500" cy="16287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9</xdr:col>
      <xdr:colOff>180975</xdr:colOff>
      <xdr:row>84</xdr:row>
      <xdr:rowOff>28575</xdr:rowOff>
    </xdr:from>
    <xdr:to>
      <xdr:col>13</xdr:col>
      <xdr:colOff>1171575</xdr:colOff>
      <xdr:row>102</xdr:row>
      <xdr:rowOff>47625</xdr:rowOff>
    </xdr:to>
    <xdr:pic>
      <xdr:nvPicPr>
        <xdr:cNvPr id="24186" name="Picture 21">
          <a:extLst>
            <a:ext uri="{FF2B5EF4-FFF2-40B4-BE49-F238E27FC236}">
              <a16:creationId xmlns:a16="http://schemas.microsoft.com/office/drawing/2014/main" id="{27BCB79A-DCF4-C1F2-06B3-02675B1F6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6925" y="16506825"/>
          <a:ext cx="4953000"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113</xdr:row>
      <xdr:rowOff>142875</xdr:rowOff>
    </xdr:from>
    <xdr:to>
      <xdr:col>11</xdr:col>
      <xdr:colOff>190500</xdr:colOff>
      <xdr:row>118</xdr:row>
      <xdr:rowOff>19050</xdr:rowOff>
    </xdr:to>
    <xdr:cxnSp macro="">
      <xdr:nvCxnSpPr>
        <xdr:cNvPr id="24187" name="Straight Arrow Connector 6">
          <a:extLst>
            <a:ext uri="{FF2B5EF4-FFF2-40B4-BE49-F238E27FC236}">
              <a16:creationId xmlns:a16="http://schemas.microsoft.com/office/drawing/2014/main" id="{04104A64-97EE-ED69-5C23-F63CA7C33268}"/>
            </a:ext>
          </a:extLst>
        </xdr:cNvPr>
        <xdr:cNvCxnSpPr>
          <a:cxnSpLocks noChangeShapeType="1"/>
        </xdr:cNvCxnSpPr>
      </xdr:nvCxnSpPr>
      <xdr:spPr bwMode="auto">
        <a:xfrm flipH="1" flipV="1">
          <a:off x="7343775" y="22745700"/>
          <a:ext cx="4591050" cy="87630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9</xdr:col>
      <xdr:colOff>114300</xdr:colOff>
      <xdr:row>103</xdr:row>
      <xdr:rowOff>57150</xdr:rowOff>
    </xdr:from>
    <xdr:to>
      <xdr:col>13</xdr:col>
      <xdr:colOff>1047750</xdr:colOff>
      <xdr:row>111</xdr:row>
      <xdr:rowOff>104775</xdr:rowOff>
    </xdr:to>
    <xdr:pic>
      <xdr:nvPicPr>
        <xdr:cNvPr id="24188" name="Picture 6129">
          <a:extLst>
            <a:ext uri="{FF2B5EF4-FFF2-40B4-BE49-F238E27FC236}">
              <a16:creationId xmlns:a16="http://schemas.microsoft.com/office/drawing/2014/main" id="{0512BF17-9481-7F0E-C77E-E408E1D36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0" y="20640675"/>
          <a:ext cx="48958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504825</xdr:colOff>
      <xdr:row>114</xdr:row>
      <xdr:rowOff>47625</xdr:rowOff>
    </xdr:from>
    <xdr:to>
      <xdr:col>14</xdr:col>
      <xdr:colOff>695325</xdr:colOff>
      <xdr:row>129</xdr:row>
      <xdr:rowOff>66675</xdr:rowOff>
    </xdr:to>
    <xdr:pic>
      <xdr:nvPicPr>
        <xdr:cNvPr id="24189" name="Picture 6132">
          <a:extLst>
            <a:ext uri="{FF2B5EF4-FFF2-40B4-BE49-F238E27FC236}">
              <a16:creationId xmlns:a16="http://schemas.microsoft.com/office/drawing/2014/main" id="{8E0A85B2-6F31-DBF3-FD7C-43CAEE2893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49150" y="22850475"/>
          <a:ext cx="329565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600075</xdr:colOff>
      <xdr:row>118</xdr:row>
      <xdr:rowOff>114300</xdr:rowOff>
    </xdr:from>
    <xdr:to>
      <xdr:col>11</xdr:col>
      <xdr:colOff>304800</xdr:colOff>
      <xdr:row>131</xdr:row>
      <xdr:rowOff>133350</xdr:rowOff>
    </xdr:to>
    <xdr:pic>
      <xdr:nvPicPr>
        <xdr:cNvPr id="24190" name="Picture 6134">
          <a:extLst>
            <a:ext uri="{FF2B5EF4-FFF2-40B4-BE49-F238E27FC236}">
              <a16:creationId xmlns:a16="http://schemas.microsoft.com/office/drawing/2014/main" id="{42540EEA-4DE4-7E2A-43C6-B64C046C34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34425" y="23717250"/>
          <a:ext cx="331470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828675</xdr:colOff>
      <xdr:row>102</xdr:row>
      <xdr:rowOff>200025</xdr:rowOff>
    </xdr:from>
    <xdr:to>
      <xdr:col>13</xdr:col>
      <xdr:colOff>1352550</xdr:colOff>
      <xdr:row>103</xdr:row>
      <xdr:rowOff>228600</xdr:rowOff>
    </xdr:to>
    <xdr:cxnSp macro="">
      <xdr:nvCxnSpPr>
        <xdr:cNvPr id="24191" name="Straight Arrow Connector 4">
          <a:extLst>
            <a:ext uri="{FF2B5EF4-FFF2-40B4-BE49-F238E27FC236}">
              <a16:creationId xmlns:a16="http://schemas.microsoft.com/office/drawing/2014/main" id="{711ECF6F-92D4-527C-8467-7BB71D4C527C}"/>
            </a:ext>
          </a:extLst>
        </xdr:cNvPr>
        <xdr:cNvCxnSpPr>
          <a:cxnSpLocks noChangeShapeType="1"/>
        </xdr:cNvCxnSpPr>
      </xdr:nvCxnSpPr>
      <xdr:spPr bwMode="auto">
        <a:xfrm flipH="1">
          <a:off x="14297025" y="20488275"/>
          <a:ext cx="523875" cy="3238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57150</xdr:colOff>
      <xdr:row>4</xdr:row>
      <xdr:rowOff>114300</xdr:rowOff>
    </xdr:from>
    <xdr:to>
      <xdr:col>20</xdr:col>
      <xdr:colOff>352425</xdr:colOff>
      <xdr:row>29</xdr:row>
      <xdr:rowOff>142875</xdr:rowOff>
    </xdr:to>
    <xdr:pic>
      <xdr:nvPicPr>
        <xdr:cNvPr id="20738" name="Picture 5">
          <a:extLst>
            <a:ext uri="{FF2B5EF4-FFF2-40B4-BE49-F238E27FC236}">
              <a16:creationId xmlns:a16="http://schemas.microsoft.com/office/drawing/2014/main" id="{731B012C-0970-06A3-6C3A-E8FFF3557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1209675"/>
          <a:ext cx="5781675"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30</xdr:row>
      <xdr:rowOff>76200</xdr:rowOff>
    </xdr:from>
    <xdr:to>
      <xdr:col>20</xdr:col>
      <xdr:colOff>114300</xdr:colOff>
      <xdr:row>36</xdr:row>
      <xdr:rowOff>114300</xdr:rowOff>
    </xdr:to>
    <xdr:pic>
      <xdr:nvPicPr>
        <xdr:cNvPr id="20739" name="Picture 6">
          <a:extLst>
            <a:ext uri="{FF2B5EF4-FFF2-40B4-BE49-F238E27FC236}">
              <a16:creationId xmlns:a16="http://schemas.microsoft.com/office/drawing/2014/main" id="{2E5160AC-4823-6B4D-3479-A6862C0E8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6848475"/>
          <a:ext cx="560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57150</xdr:colOff>
      <xdr:row>4</xdr:row>
      <xdr:rowOff>114300</xdr:rowOff>
    </xdr:from>
    <xdr:to>
      <xdr:col>20</xdr:col>
      <xdr:colOff>352425</xdr:colOff>
      <xdr:row>33</xdr:row>
      <xdr:rowOff>104775</xdr:rowOff>
    </xdr:to>
    <xdr:pic>
      <xdr:nvPicPr>
        <xdr:cNvPr id="22725" name="Picture 1">
          <a:extLst>
            <a:ext uri="{FF2B5EF4-FFF2-40B4-BE49-F238E27FC236}">
              <a16:creationId xmlns:a16="http://schemas.microsoft.com/office/drawing/2014/main" id="{04CEF112-407A-09EA-DDEB-DEFCAA6EE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990600"/>
          <a:ext cx="5781675" cy="639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161925</xdr:colOff>
      <xdr:row>30</xdr:row>
      <xdr:rowOff>209550</xdr:rowOff>
    </xdr:from>
    <xdr:to>
      <xdr:col>20</xdr:col>
      <xdr:colOff>276225</xdr:colOff>
      <xdr:row>37</xdr:row>
      <xdr:rowOff>142875</xdr:rowOff>
    </xdr:to>
    <xdr:pic>
      <xdr:nvPicPr>
        <xdr:cNvPr id="22726" name="Picture 2">
          <a:extLst>
            <a:ext uri="{FF2B5EF4-FFF2-40B4-BE49-F238E27FC236}">
              <a16:creationId xmlns:a16="http://schemas.microsoft.com/office/drawing/2014/main" id="{15D4A14A-665A-76CF-0F76-3E1FF85EC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6829425"/>
          <a:ext cx="56007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666750</xdr:colOff>
      <xdr:row>9</xdr:row>
      <xdr:rowOff>114300</xdr:rowOff>
    </xdr:from>
    <xdr:to>
      <xdr:col>28</xdr:col>
      <xdr:colOff>76200</xdr:colOff>
      <xdr:row>48</xdr:row>
      <xdr:rowOff>209550</xdr:rowOff>
    </xdr:to>
    <xdr:pic>
      <xdr:nvPicPr>
        <xdr:cNvPr id="18567" name="Picture 3">
          <a:extLst>
            <a:ext uri="{FF2B5EF4-FFF2-40B4-BE49-F238E27FC236}">
              <a16:creationId xmlns:a16="http://schemas.microsoft.com/office/drawing/2014/main" id="{4F15C9DC-8B49-6058-15C6-08AF112E7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2133600"/>
          <a:ext cx="11182350" cy="965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66675</xdr:colOff>
      <xdr:row>6</xdr:row>
      <xdr:rowOff>28575</xdr:rowOff>
    </xdr:from>
    <xdr:to>
      <xdr:col>15</xdr:col>
      <xdr:colOff>514350</xdr:colOff>
      <xdr:row>21</xdr:row>
      <xdr:rowOff>200025</xdr:rowOff>
    </xdr:to>
    <xdr:pic>
      <xdr:nvPicPr>
        <xdr:cNvPr id="19905" name="Picture 2">
          <a:extLst>
            <a:ext uri="{FF2B5EF4-FFF2-40B4-BE49-F238E27FC236}">
              <a16:creationId xmlns:a16="http://schemas.microsoft.com/office/drawing/2014/main" id="{1117080A-3D01-AE1D-D87B-511866E06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0" y="1343025"/>
          <a:ext cx="31908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590550</xdr:colOff>
      <xdr:row>29</xdr:row>
      <xdr:rowOff>47625</xdr:rowOff>
    </xdr:from>
    <xdr:to>
      <xdr:col>15</xdr:col>
      <xdr:colOff>352425</xdr:colOff>
      <xdr:row>45</xdr:row>
      <xdr:rowOff>0</xdr:rowOff>
    </xdr:to>
    <xdr:pic>
      <xdr:nvPicPr>
        <xdr:cNvPr id="19906" name="Picture 3">
          <a:extLst>
            <a:ext uri="{FF2B5EF4-FFF2-40B4-BE49-F238E27FC236}">
              <a16:creationId xmlns:a16="http://schemas.microsoft.com/office/drawing/2014/main" id="{81977279-AA59-220F-40F1-04CC34272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6381750"/>
          <a:ext cx="31908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55</xdr:row>
      <xdr:rowOff>0</xdr:rowOff>
    </xdr:from>
    <xdr:to>
      <xdr:col>15</xdr:col>
      <xdr:colOff>447675</xdr:colOff>
      <xdr:row>70</xdr:row>
      <xdr:rowOff>171450</xdr:rowOff>
    </xdr:to>
    <xdr:pic>
      <xdr:nvPicPr>
        <xdr:cNvPr id="19907" name="Picture 4">
          <a:extLst>
            <a:ext uri="{FF2B5EF4-FFF2-40B4-BE49-F238E27FC236}">
              <a16:creationId xmlns:a16="http://schemas.microsoft.com/office/drawing/2014/main" id="{6ACEE54D-6311-6046-3726-133F06111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12011025"/>
          <a:ext cx="31908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78</xdr:row>
      <xdr:rowOff>0</xdr:rowOff>
    </xdr:from>
    <xdr:to>
      <xdr:col>15</xdr:col>
      <xdr:colOff>447675</xdr:colOff>
      <xdr:row>93</xdr:row>
      <xdr:rowOff>171450</xdr:rowOff>
    </xdr:to>
    <xdr:pic>
      <xdr:nvPicPr>
        <xdr:cNvPr id="19908" name="Picture 5">
          <a:extLst>
            <a:ext uri="{FF2B5EF4-FFF2-40B4-BE49-F238E27FC236}">
              <a16:creationId xmlns:a16="http://schemas.microsoft.com/office/drawing/2014/main" id="{A3CDCFEC-EA6A-0010-DD8C-E80A4CCE6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17030700"/>
          <a:ext cx="3190875"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676275</xdr:colOff>
      <xdr:row>4</xdr:row>
      <xdr:rowOff>381000</xdr:rowOff>
    </xdr:from>
    <xdr:to>
      <xdr:col>20</xdr:col>
      <xdr:colOff>666750</xdr:colOff>
      <xdr:row>26</xdr:row>
      <xdr:rowOff>66675</xdr:rowOff>
    </xdr:to>
    <xdr:pic>
      <xdr:nvPicPr>
        <xdr:cNvPr id="21805" name="Picture 2">
          <a:extLst>
            <a:ext uri="{FF2B5EF4-FFF2-40B4-BE49-F238E27FC236}">
              <a16:creationId xmlns:a16="http://schemas.microsoft.com/office/drawing/2014/main" id="{F70AD54C-D3AD-E899-E276-157A0940B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7775" y="1076325"/>
          <a:ext cx="6848475" cy="463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32</xdr:row>
      <xdr:rowOff>171450</xdr:rowOff>
    </xdr:from>
    <xdr:to>
      <xdr:col>21</xdr:col>
      <xdr:colOff>9525</xdr:colOff>
      <xdr:row>53</xdr:row>
      <xdr:rowOff>209550</xdr:rowOff>
    </xdr:to>
    <xdr:pic>
      <xdr:nvPicPr>
        <xdr:cNvPr id="21806" name="Picture 3">
          <a:extLst>
            <a:ext uri="{FF2B5EF4-FFF2-40B4-BE49-F238E27FC236}">
              <a16:creationId xmlns:a16="http://schemas.microsoft.com/office/drawing/2014/main" id="{FEBFB092-FD50-BB86-E28F-C4755862E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6350" y="7048500"/>
          <a:ext cx="6848475" cy="463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676275</xdr:colOff>
      <xdr:row>60</xdr:row>
      <xdr:rowOff>247650</xdr:rowOff>
    </xdr:from>
    <xdr:to>
      <xdr:col>20</xdr:col>
      <xdr:colOff>666750</xdr:colOff>
      <xdr:row>82</xdr:row>
      <xdr:rowOff>66675</xdr:rowOff>
    </xdr:to>
    <xdr:pic>
      <xdr:nvPicPr>
        <xdr:cNvPr id="21807" name="Picture 4">
          <a:extLst>
            <a:ext uri="{FF2B5EF4-FFF2-40B4-BE49-F238E27FC236}">
              <a16:creationId xmlns:a16="http://schemas.microsoft.com/office/drawing/2014/main" id="{83C1C8F6-34A9-0058-91F4-9D31290C7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7775" y="13173075"/>
          <a:ext cx="6848475" cy="463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5"/>
  <sheetViews>
    <sheetView showGridLines="0" tabSelected="1" zoomScaleNormal="100" workbookViewId="0">
      <selection activeCell="B3" sqref="B3:G3"/>
    </sheetView>
  </sheetViews>
  <sheetFormatPr defaultRowHeight="15.75" x14ac:dyDescent="0.25"/>
  <cols>
    <col min="1" max="1" width="14.5" style="1" customWidth="1"/>
    <col min="2" max="4" width="6.375" style="1" customWidth="1"/>
    <col min="5" max="5" width="4.75" style="1" bestFit="1" customWidth="1"/>
    <col min="6" max="7" width="6.375" style="1" customWidth="1"/>
    <col min="8" max="8" width="10" style="1" customWidth="1"/>
    <col min="9" max="9" width="9" style="1"/>
    <col min="10" max="10" width="9.75" style="1" bestFit="1" customWidth="1"/>
    <col min="11" max="11" width="22.25" style="1" bestFit="1" customWidth="1"/>
    <col min="12" max="16384" width="9" style="1"/>
  </cols>
  <sheetData>
    <row r="1" spans="1:11" s="258" customFormat="1" ht="21" x14ac:dyDescent="0.35">
      <c r="A1" s="300" t="s">
        <v>65</v>
      </c>
      <c r="B1" s="300"/>
      <c r="C1" s="300"/>
      <c r="D1" s="300"/>
      <c r="E1" s="300"/>
      <c r="F1" s="300"/>
      <c r="G1" s="300"/>
      <c r="H1" s="300"/>
      <c r="I1" s="300"/>
      <c r="J1" s="300"/>
    </row>
    <row r="2" spans="1:11" ht="18" customHeight="1" x14ac:dyDescent="0.25"/>
    <row r="3" spans="1:11" ht="20.25" customHeight="1" x14ac:dyDescent="0.25">
      <c r="A3" s="2" t="s">
        <v>51</v>
      </c>
      <c r="B3" s="299"/>
      <c r="C3" s="299"/>
      <c r="D3" s="299"/>
      <c r="E3" s="299"/>
      <c r="F3" s="299"/>
      <c r="G3" s="299"/>
      <c r="H3" s="301" t="s">
        <v>71</v>
      </c>
      <c r="I3" s="301"/>
      <c r="J3" s="259">
        <v>2024</v>
      </c>
    </row>
    <row r="4" spans="1:11" x14ac:dyDescent="0.25">
      <c r="A4" s="2"/>
    </row>
    <row r="5" spans="1:11" ht="20.25" customHeight="1" x14ac:dyDescent="0.25">
      <c r="A5" s="2" t="s">
        <v>52</v>
      </c>
      <c r="B5" s="299"/>
      <c r="C5" s="299"/>
      <c r="D5" s="299"/>
      <c r="E5" s="299"/>
      <c r="F5" s="299"/>
      <c r="G5" s="299"/>
      <c r="H5" s="299"/>
    </row>
    <row r="6" spans="1:11" x14ac:dyDescent="0.25">
      <c r="A6" s="2"/>
      <c r="B6" s="128"/>
      <c r="C6" s="128"/>
      <c r="D6" s="128"/>
      <c r="E6" s="128"/>
      <c r="F6" s="128"/>
      <c r="G6" s="128"/>
      <c r="H6" s="128"/>
    </row>
    <row r="7" spans="1:11" ht="20.25" customHeight="1" x14ac:dyDescent="0.25">
      <c r="A7" s="2" t="s">
        <v>53</v>
      </c>
      <c r="B7" s="299"/>
      <c r="C7" s="299"/>
      <c r="D7" s="299"/>
      <c r="E7" s="299"/>
      <c r="F7" s="299"/>
      <c r="G7" s="299"/>
      <c r="H7" s="299"/>
    </row>
    <row r="8" spans="1:11" x14ac:dyDescent="0.25">
      <c r="A8" s="2"/>
      <c r="B8" s="128"/>
      <c r="C8" s="128"/>
      <c r="D8" s="128"/>
      <c r="E8" s="128"/>
      <c r="F8" s="128"/>
      <c r="G8" s="128"/>
      <c r="H8" s="128"/>
    </row>
    <row r="9" spans="1:11" ht="20.25" customHeight="1" x14ac:dyDescent="0.25">
      <c r="A9" s="2" t="s">
        <v>54</v>
      </c>
      <c r="B9" s="299"/>
      <c r="C9" s="299"/>
      <c r="D9" s="299"/>
      <c r="E9" s="299"/>
      <c r="F9" s="299"/>
      <c r="G9" s="299"/>
      <c r="H9" s="299"/>
    </row>
    <row r="10" spans="1:11" x14ac:dyDescent="0.25">
      <c r="A10" s="2"/>
      <c r="B10" s="128"/>
      <c r="C10" s="128"/>
      <c r="D10" s="128"/>
      <c r="E10" s="128"/>
      <c r="F10" s="128"/>
      <c r="G10" s="128"/>
      <c r="H10" s="128"/>
    </row>
    <row r="11" spans="1:11" ht="20.25" customHeight="1" x14ac:dyDescent="0.25">
      <c r="A11" s="2" t="s">
        <v>55</v>
      </c>
      <c r="B11" s="299"/>
      <c r="C11" s="299"/>
      <c r="D11" s="299"/>
      <c r="E11" s="299"/>
      <c r="F11" s="299"/>
      <c r="G11" s="299"/>
      <c r="H11" s="299"/>
    </row>
    <row r="12" spans="1:11" ht="18" customHeight="1" x14ac:dyDescent="0.25">
      <c r="A12" s="2"/>
    </row>
    <row r="13" spans="1:11" ht="18" customHeight="1" x14ac:dyDescent="0.25">
      <c r="A13" s="256" t="s">
        <v>72</v>
      </c>
      <c r="B13" s="299"/>
      <c r="C13" s="299"/>
      <c r="D13" s="299"/>
      <c r="E13" s="299"/>
      <c r="F13" s="299"/>
      <c r="G13" s="299"/>
      <c r="H13" s="299"/>
    </row>
    <row r="14" spans="1:11" ht="18" customHeight="1" x14ac:dyDescent="0.25">
      <c r="A14" s="2"/>
    </row>
    <row r="15" spans="1:11" x14ac:dyDescent="0.25">
      <c r="A15" s="2"/>
      <c r="B15" s="3" t="s">
        <v>56</v>
      </c>
      <c r="C15" s="3" t="s">
        <v>57</v>
      </c>
      <c r="D15" s="3" t="s">
        <v>58</v>
      </c>
      <c r="E15" s="3" t="s">
        <v>59</v>
      </c>
      <c r="F15" s="3" t="s">
        <v>60</v>
      </c>
      <c r="G15" s="3" t="s">
        <v>61</v>
      </c>
      <c r="H15" s="3" t="s">
        <v>62</v>
      </c>
    </row>
    <row r="16" spans="1:11" ht="26.25" customHeight="1" x14ac:dyDescent="0.25">
      <c r="A16" s="2" t="s">
        <v>63</v>
      </c>
      <c r="B16" s="299"/>
      <c r="C16" s="299"/>
      <c r="D16" s="299"/>
      <c r="E16" s="299"/>
      <c r="F16" s="299"/>
      <c r="G16" s="299"/>
      <c r="H16" s="299"/>
      <c r="I16" s="128" t="s">
        <v>218</v>
      </c>
      <c r="J16" s="2" t="s">
        <v>174</v>
      </c>
      <c r="K16" s="255"/>
    </row>
    <row r="17" spans="1:11" ht="26.25" customHeight="1" x14ac:dyDescent="0.25">
      <c r="B17" s="304"/>
      <c r="C17" s="304"/>
      <c r="D17" s="304"/>
      <c r="E17" s="304"/>
      <c r="F17" s="304"/>
      <c r="G17" s="304"/>
      <c r="H17" s="304"/>
      <c r="K17" s="254"/>
    </row>
    <row r="18" spans="1:11" ht="26.25" customHeight="1" x14ac:dyDescent="0.25">
      <c r="B18" s="304"/>
      <c r="C18" s="304"/>
      <c r="D18" s="304"/>
      <c r="E18" s="304"/>
      <c r="F18" s="304"/>
      <c r="G18" s="304"/>
      <c r="H18" s="304"/>
      <c r="K18" s="254"/>
    </row>
    <row r="19" spans="1:11" ht="26.25" customHeight="1" x14ac:dyDescent="0.25">
      <c r="B19" s="304"/>
      <c r="C19" s="304"/>
      <c r="D19" s="304"/>
      <c r="E19" s="304"/>
      <c r="F19" s="304"/>
      <c r="G19" s="304"/>
      <c r="H19" s="304"/>
      <c r="K19" s="128" t="s">
        <v>217</v>
      </c>
    </row>
    <row r="20" spans="1:11" ht="26.25" customHeight="1" x14ac:dyDescent="0.25">
      <c r="B20" s="304"/>
      <c r="C20" s="304"/>
      <c r="D20" s="304"/>
      <c r="E20" s="304"/>
      <c r="F20" s="304"/>
      <c r="G20" s="304"/>
      <c r="H20" s="304"/>
      <c r="K20" s="128" t="s">
        <v>217</v>
      </c>
    </row>
    <row r="21" spans="1:11" ht="26.25" customHeight="1" x14ac:dyDescent="0.25">
      <c r="B21" s="304"/>
      <c r="C21" s="304"/>
      <c r="D21" s="304"/>
      <c r="E21" s="304"/>
      <c r="F21" s="304"/>
      <c r="G21" s="304"/>
      <c r="H21" s="304"/>
      <c r="K21" s="128" t="s">
        <v>217</v>
      </c>
    </row>
    <row r="22" spans="1:11" ht="26.25" customHeight="1" x14ac:dyDescent="0.25">
      <c r="B22" s="255"/>
      <c r="C22" s="255"/>
      <c r="D22" s="255"/>
      <c r="E22" s="255"/>
      <c r="F22" s="255"/>
      <c r="G22" s="255"/>
      <c r="H22" s="255"/>
      <c r="K22" s="255"/>
    </row>
    <row r="23" spans="1:11" ht="20.25" customHeight="1" x14ac:dyDescent="0.25">
      <c r="A23" s="2" t="s">
        <v>66</v>
      </c>
      <c r="B23" s="297"/>
      <c r="C23" s="297"/>
      <c r="D23" s="297"/>
      <c r="E23" s="297"/>
      <c r="F23" s="297"/>
      <c r="G23" s="297"/>
      <c r="H23" s="297"/>
    </row>
    <row r="25" spans="1:11" ht="20.25" customHeight="1" x14ac:dyDescent="0.25">
      <c r="A25" s="2" t="s">
        <v>73</v>
      </c>
      <c r="C25" s="297"/>
      <c r="D25" s="297"/>
      <c r="E25" s="297"/>
      <c r="F25" s="297"/>
      <c r="G25" s="297"/>
      <c r="H25" s="297"/>
      <c r="K25" s="192" t="s">
        <v>74</v>
      </c>
    </row>
    <row r="27" spans="1:11" ht="20.25" customHeight="1" x14ac:dyDescent="0.25">
      <c r="A27" s="303" t="s">
        <v>67</v>
      </c>
      <c r="B27" s="303"/>
      <c r="C27" s="298"/>
      <c r="D27" s="298"/>
      <c r="E27" s="298"/>
      <c r="F27" s="298"/>
      <c r="G27" s="298"/>
      <c r="H27" s="298"/>
      <c r="K27" s="5"/>
    </row>
    <row r="28" spans="1:11" x14ac:dyDescent="0.25">
      <c r="A28" s="256"/>
      <c r="B28" s="256"/>
      <c r="C28" s="4"/>
      <c r="D28" s="4"/>
      <c r="E28" s="4"/>
    </row>
    <row r="29" spans="1:11" ht="20.25" customHeight="1" x14ac:dyDescent="0.25">
      <c r="A29" s="303" t="s">
        <v>68</v>
      </c>
      <c r="B29" s="303"/>
      <c r="C29" s="297"/>
      <c r="D29" s="297"/>
      <c r="E29" s="297"/>
      <c r="F29" s="297"/>
    </row>
    <row r="30" spans="1:11" x14ac:dyDescent="0.25">
      <c r="A30" s="256"/>
      <c r="B30" s="256"/>
      <c r="C30" s="4"/>
      <c r="D30" s="4"/>
      <c r="E30" s="4"/>
    </row>
    <row r="31" spans="1:11" ht="20.25" customHeight="1" x14ac:dyDescent="0.25">
      <c r="A31" s="303" t="s">
        <v>69</v>
      </c>
      <c r="B31" s="303"/>
      <c r="C31" s="299" t="e">
        <f>'Depreciation Analysis'!F33</f>
        <v>#DIV/0!</v>
      </c>
      <c r="D31" s="299"/>
      <c r="E31" s="299"/>
    </row>
    <row r="32" spans="1:11" x14ac:dyDescent="0.25">
      <c r="A32" s="2"/>
      <c r="B32" s="2"/>
    </row>
    <row r="33" spans="1:8" ht="20.25" customHeight="1" x14ac:dyDescent="0.25">
      <c r="A33" s="2" t="s">
        <v>64</v>
      </c>
      <c r="B33" s="2"/>
      <c r="C33" s="302"/>
      <c r="D33" s="302"/>
      <c r="E33" s="302"/>
    </row>
    <row r="34" spans="1:8" x14ac:dyDescent="0.25">
      <c r="A34" s="2"/>
      <c r="B34" s="2"/>
    </row>
    <row r="35" spans="1:8" ht="20.25" customHeight="1" x14ac:dyDescent="0.25">
      <c r="A35" s="2" t="s">
        <v>70</v>
      </c>
      <c r="B35" s="2"/>
      <c r="C35" s="297"/>
      <c r="D35" s="297"/>
      <c r="E35" s="297"/>
      <c r="F35" s="297"/>
      <c r="G35" s="297"/>
      <c r="H35" s="297"/>
    </row>
  </sheetData>
  <mergeCells count="24">
    <mergeCell ref="C25:H25"/>
    <mergeCell ref="B23:H23"/>
    <mergeCell ref="B17:H17"/>
    <mergeCell ref="B18:H18"/>
    <mergeCell ref="B19:H19"/>
    <mergeCell ref="B20:H20"/>
    <mergeCell ref="B21:H21"/>
    <mergeCell ref="B16:H16"/>
    <mergeCell ref="C35:H35"/>
    <mergeCell ref="C27:H27"/>
    <mergeCell ref="B13:H13"/>
    <mergeCell ref="A1:J1"/>
    <mergeCell ref="B5:H5"/>
    <mergeCell ref="B7:H7"/>
    <mergeCell ref="B9:H9"/>
    <mergeCell ref="H3:I3"/>
    <mergeCell ref="B3:G3"/>
    <mergeCell ref="B11:H11"/>
    <mergeCell ref="C31:E31"/>
    <mergeCell ref="C33:E33"/>
    <mergeCell ref="A29:B29"/>
    <mergeCell ref="A31:B31"/>
    <mergeCell ref="A27:B27"/>
    <mergeCell ref="C29:F29"/>
  </mergeCells>
  <pageMargins left="0.7" right="0.7" top="0.5" bottom="0.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5"/>
  <sheetViews>
    <sheetView workbookViewId="0">
      <selection activeCell="S9" sqref="S9"/>
    </sheetView>
  </sheetViews>
  <sheetFormatPr defaultRowHeight="15.75" x14ac:dyDescent="0.25"/>
  <cols>
    <col min="1" max="1" width="9" style="8"/>
    <col min="2" max="2" width="13.125" style="8" bestFit="1" customWidth="1"/>
    <col min="3" max="3" width="9" style="8"/>
    <col min="4" max="4" width="14.125" style="8" bestFit="1" customWidth="1"/>
    <col min="5" max="5" width="17.625" style="8" customWidth="1"/>
    <col min="6" max="16384" width="9" style="8"/>
  </cols>
  <sheetData>
    <row r="1" spans="1:8" x14ac:dyDescent="0.25">
      <c r="A1" s="104"/>
      <c r="B1" s="104" t="s">
        <v>155</v>
      </c>
      <c r="C1" s="104" t="s">
        <v>156</v>
      </c>
      <c r="D1" s="104" t="s">
        <v>158</v>
      </c>
      <c r="E1" s="104" t="s">
        <v>162</v>
      </c>
      <c r="F1" s="104" t="s">
        <v>165</v>
      </c>
      <c r="G1" s="104"/>
      <c r="H1" s="104"/>
    </row>
    <row r="2" spans="1:8" x14ac:dyDescent="0.25">
      <c r="A2" s="104"/>
      <c r="B2" s="104"/>
      <c r="C2" s="104"/>
      <c r="D2" s="104" t="s">
        <v>13</v>
      </c>
      <c r="E2" s="104" t="s">
        <v>163</v>
      </c>
      <c r="F2" s="104" t="s">
        <v>166</v>
      </c>
      <c r="G2" s="104"/>
      <c r="H2" s="104"/>
    </row>
    <row r="3" spans="1:8" x14ac:dyDescent="0.25">
      <c r="D3" s="108" t="e">
        <f>C3/$C$31</f>
        <v>#DIV/0!</v>
      </c>
      <c r="E3" s="74" t="e">
        <f>D3*$C$35</f>
        <v>#DIV/0!</v>
      </c>
      <c r="F3" s="106" t="e">
        <f>C3+E3</f>
        <v>#DIV/0!</v>
      </c>
    </row>
    <row r="4" spans="1:8" x14ac:dyDescent="0.25">
      <c r="D4" s="108" t="e">
        <f t="shared" ref="D4:D30" si="0">C4/$C$31</f>
        <v>#DIV/0!</v>
      </c>
      <c r="E4" s="74" t="e">
        <f t="shared" ref="E4:E30" si="1">D4*$C$35</f>
        <v>#DIV/0!</v>
      </c>
      <c r="F4" s="106" t="e">
        <f t="shared" ref="F4:F30" si="2">C4+E4</f>
        <v>#DIV/0!</v>
      </c>
    </row>
    <row r="5" spans="1:8" x14ac:dyDescent="0.25">
      <c r="D5" s="108" t="e">
        <f t="shared" si="0"/>
        <v>#DIV/0!</v>
      </c>
      <c r="E5" s="74" t="e">
        <f t="shared" si="1"/>
        <v>#DIV/0!</v>
      </c>
      <c r="F5" s="106" t="e">
        <f t="shared" si="2"/>
        <v>#DIV/0!</v>
      </c>
    </row>
    <row r="6" spans="1:8" x14ac:dyDescent="0.25">
      <c r="D6" s="108" t="e">
        <f t="shared" si="0"/>
        <v>#DIV/0!</v>
      </c>
      <c r="E6" s="74" t="e">
        <f t="shared" si="1"/>
        <v>#DIV/0!</v>
      </c>
      <c r="F6" s="106" t="e">
        <f t="shared" si="2"/>
        <v>#DIV/0!</v>
      </c>
    </row>
    <row r="7" spans="1:8" x14ac:dyDescent="0.25">
      <c r="D7" s="108" t="e">
        <f t="shared" si="0"/>
        <v>#DIV/0!</v>
      </c>
      <c r="E7" s="74" t="e">
        <f t="shared" si="1"/>
        <v>#DIV/0!</v>
      </c>
      <c r="F7" s="106" t="e">
        <f t="shared" si="2"/>
        <v>#DIV/0!</v>
      </c>
    </row>
    <row r="8" spans="1:8" x14ac:dyDescent="0.25">
      <c r="D8" s="108" t="e">
        <f t="shared" si="0"/>
        <v>#DIV/0!</v>
      </c>
      <c r="E8" s="74" t="e">
        <f t="shared" si="1"/>
        <v>#DIV/0!</v>
      </c>
      <c r="F8" s="106" t="e">
        <f t="shared" si="2"/>
        <v>#DIV/0!</v>
      </c>
    </row>
    <row r="9" spans="1:8" x14ac:dyDescent="0.25">
      <c r="D9" s="108" t="e">
        <f t="shared" si="0"/>
        <v>#DIV/0!</v>
      </c>
      <c r="E9" s="74" t="e">
        <f t="shared" si="1"/>
        <v>#DIV/0!</v>
      </c>
      <c r="F9" s="106" t="e">
        <f t="shared" si="2"/>
        <v>#DIV/0!</v>
      </c>
    </row>
    <row r="10" spans="1:8" x14ac:dyDescent="0.25">
      <c r="D10" s="108" t="e">
        <f t="shared" si="0"/>
        <v>#DIV/0!</v>
      </c>
      <c r="E10" s="74" t="e">
        <f t="shared" si="1"/>
        <v>#DIV/0!</v>
      </c>
      <c r="F10" s="106" t="e">
        <f t="shared" si="2"/>
        <v>#DIV/0!</v>
      </c>
    </row>
    <row r="11" spans="1:8" x14ac:dyDescent="0.25">
      <c r="D11" s="108" t="e">
        <f t="shared" si="0"/>
        <v>#DIV/0!</v>
      </c>
      <c r="E11" s="74" t="e">
        <f t="shared" si="1"/>
        <v>#DIV/0!</v>
      </c>
      <c r="F11" s="106" t="e">
        <f t="shared" si="2"/>
        <v>#DIV/0!</v>
      </c>
    </row>
    <row r="12" spans="1:8" x14ac:dyDescent="0.25">
      <c r="D12" s="108" t="e">
        <f t="shared" si="0"/>
        <v>#DIV/0!</v>
      </c>
      <c r="E12" s="74" t="e">
        <f t="shared" si="1"/>
        <v>#DIV/0!</v>
      </c>
      <c r="F12" s="106" t="e">
        <f t="shared" si="2"/>
        <v>#DIV/0!</v>
      </c>
    </row>
    <row r="13" spans="1:8" x14ac:dyDescent="0.25">
      <c r="D13" s="108" t="e">
        <f t="shared" si="0"/>
        <v>#DIV/0!</v>
      </c>
      <c r="E13" s="74" t="e">
        <f t="shared" si="1"/>
        <v>#DIV/0!</v>
      </c>
      <c r="F13" s="106" t="e">
        <f t="shared" si="2"/>
        <v>#DIV/0!</v>
      </c>
    </row>
    <row r="14" spans="1:8" x14ac:dyDescent="0.25">
      <c r="D14" s="108" t="e">
        <f t="shared" si="0"/>
        <v>#DIV/0!</v>
      </c>
      <c r="E14" s="74" t="e">
        <f t="shared" si="1"/>
        <v>#DIV/0!</v>
      </c>
      <c r="F14" s="106" t="e">
        <f t="shared" si="2"/>
        <v>#DIV/0!</v>
      </c>
    </row>
    <row r="15" spans="1:8" x14ac:dyDescent="0.25">
      <c r="D15" s="108" t="e">
        <f t="shared" si="0"/>
        <v>#DIV/0!</v>
      </c>
      <c r="E15" s="74" t="e">
        <f t="shared" si="1"/>
        <v>#DIV/0!</v>
      </c>
      <c r="F15" s="106" t="e">
        <f t="shared" si="2"/>
        <v>#DIV/0!</v>
      </c>
    </row>
    <row r="16" spans="1:8" x14ac:dyDescent="0.25">
      <c r="D16" s="108" t="e">
        <f t="shared" si="0"/>
        <v>#DIV/0!</v>
      </c>
      <c r="E16" s="74" t="e">
        <f t="shared" si="1"/>
        <v>#DIV/0!</v>
      </c>
      <c r="F16" s="106" t="e">
        <f t="shared" si="2"/>
        <v>#DIV/0!</v>
      </c>
    </row>
    <row r="17" spans="2:6" x14ac:dyDescent="0.25">
      <c r="D17" s="108" t="e">
        <f t="shared" si="0"/>
        <v>#DIV/0!</v>
      </c>
      <c r="E17" s="74" t="e">
        <f t="shared" si="1"/>
        <v>#DIV/0!</v>
      </c>
      <c r="F17" s="106" t="e">
        <f t="shared" si="2"/>
        <v>#DIV/0!</v>
      </c>
    </row>
    <row r="18" spans="2:6" x14ac:dyDescent="0.25">
      <c r="D18" s="108" t="e">
        <f t="shared" si="0"/>
        <v>#DIV/0!</v>
      </c>
      <c r="E18" s="74" t="e">
        <f t="shared" si="1"/>
        <v>#DIV/0!</v>
      </c>
      <c r="F18" s="106" t="e">
        <f t="shared" si="2"/>
        <v>#DIV/0!</v>
      </c>
    </row>
    <row r="19" spans="2:6" x14ac:dyDescent="0.25">
      <c r="D19" s="108" t="e">
        <f t="shared" si="0"/>
        <v>#DIV/0!</v>
      </c>
      <c r="E19" s="74" t="e">
        <f t="shared" si="1"/>
        <v>#DIV/0!</v>
      </c>
      <c r="F19" s="106" t="e">
        <f t="shared" si="2"/>
        <v>#DIV/0!</v>
      </c>
    </row>
    <row r="20" spans="2:6" x14ac:dyDescent="0.25">
      <c r="D20" s="108" t="e">
        <f t="shared" si="0"/>
        <v>#DIV/0!</v>
      </c>
      <c r="E20" s="74" t="e">
        <f t="shared" si="1"/>
        <v>#DIV/0!</v>
      </c>
      <c r="F20" s="106" t="e">
        <f t="shared" si="2"/>
        <v>#DIV/0!</v>
      </c>
    </row>
    <row r="21" spans="2:6" x14ac:dyDescent="0.25">
      <c r="D21" s="108" t="e">
        <f t="shared" si="0"/>
        <v>#DIV/0!</v>
      </c>
      <c r="E21" s="74" t="e">
        <f t="shared" si="1"/>
        <v>#DIV/0!</v>
      </c>
      <c r="F21" s="106" t="e">
        <f t="shared" si="2"/>
        <v>#DIV/0!</v>
      </c>
    </row>
    <row r="22" spans="2:6" x14ac:dyDescent="0.25">
      <c r="D22" s="108" t="e">
        <f t="shared" si="0"/>
        <v>#DIV/0!</v>
      </c>
      <c r="E22" s="74" t="e">
        <f t="shared" si="1"/>
        <v>#DIV/0!</v>
      </c>
      <c r="F22" s="106" t="e">
        <f t="shared" si="2"/>
        <v>#DIV/0!</v>
      </c>
    </row>
    <row r="23" spans="2:6" x14ac:dyDescent="0.25">
      <c r="D23" s="108" t="e">
        <f t="shared" si="0"/>
        <v>#DIV/0!</v>
      </c>
      <c r="E23" s="74" t="e">
        <f t="shared" si="1"/>
        <v>#DIV/0!</v>
      </c>
      <c r="F23" s="106" t="e">
        <f t="shared" si="2"/>
        <v>#DIV/0!</v>
      </c>
    </row>
    <row r="24" spans="2:6" x14ac:dyDescent="0.25">
      <c r="D24" s="108" t="e">
        <f t="shared" si="0"/>
        <v>#DIV/0!</v>
      </c>
      <c r="E24" s="74" t="e">
        <f t="shared" si="1"/>
        <v>#DIV/0!</v>
      </c>
      <c r="F24" s="106" t="e">
        <f t="shared" si="2"/>
        <v>#DIV/0!</v>
      </c>
    </row>
    <row r="25" spans="2:6" x14ac:dyDescent="0.25">
      <c r="D25" s="108" t="e">
        <f t="shared" si="0"/>
        <v>#DIV/0!</v>
      </c>
      <c r="E25" s="74" t="e">
        <f t="shared" si="1"/>
        <v>#DIV/0!</v>
      </c>
      <c r="F25" s="106" t="e">
        <f t="shared" si="2"/>
        <v>#DIV/0!</v>
      </c>
    </row>
    <row r="26" spans="2:6" x14ac:dyDescent="0.25">
      <c r="D26" s="108" t="e">
        <f t="shared" si="0"/>
        <v>#DIV/0!</v>
      </c>
      <c r="E26" s="74" t="e">
        <f t="shared" si="1"/>
        <v>#DIV/0!</v>
      </c>
      <c r="F26" s="106" t="e">
        <f t="shared" si="2"/>
        <v>#DIV/0!</v>
      </c>
    </row>
    <row r="27" spans="2:6" x14ac:dyDescent="0.25">
      <c r="D27" s="108" t="e">
        <f t="shared" si="0"/>
        <v>#DIV/0!</v>
      </c>
      <c r="E27" s="74" t="e">
        <f t="shared" si="1"/>
        <v>#DIV/0!</v>
      </c>
      <c r="F27" s="106" t="e">
        <f t="shared" si="2"/>
        <v>#DIV/0!</v>
      </c>
    </row>
    <row r="28" spans="2:6" x14ac:dyDescent="0.25">
      <c r="D28" s="108" t="e">
        <f t="shared" si="0"/>
        <v>#DIV/0!</v>
      </c>
      <c r="E28" s="74" t="e">
        <f t="shared" si="1"/>
        <v>#DIV/0!</v>
      </c>
      <c r="F28" s="106" t="e">
        <f t="shared" si="2"/>
        <v>#DIV/0!</v>
      </c>
    </row>
    <row r="29" spans="2:6" x14ac:dyDescent="0.25">
      <c r="D29" s="108" t="e">
        <f t="shared" si="0"/>
        <v>#DIV/0!</v>
      </c>
      <c r="E29" s="74" t="e">
        <f t="shared" si="1"/>
        <v>#DIV/0!</v>
      </c>
      <c r="F29" s="106" t="e">
        <f t="shared" si="2"/>
        <v>#DIV/0!</v>
      </c>
    </row>
    <row r="30" spans="2:6" x14ac:dyDescent="0.25">
      <c r="D30" s="108" t="e">
        <f t="shared" si="0"/>
        <v>#DIV/0!</v>
      </c>
      <c r="E30" s="74" t="e">
        <f t="shared" si="1"/>
        <v>#DIV/0!</v>
      </c>
      <c r="F30" s="106" t="e">
        <f t="shared" si="2"/>
        <v>#DIV/0!</v>
      </c>
    </row>
    <row r="31" spans="2:6" x14ac:dyDescent="0.25">
      <c r="B31" s="8" t="s">
        <v>157</v>
      </c>
      <c r="C31" s="109">
        <f>SUM(C3:C30)</f>
        <v>0</v>
      </c>
      <c r="D31" s="73" t="s">
        <v>164</v>
      </c>
      <c r="E31" s="107" t="e">
        <f>SUM(E3:E30)</f>
        <v>#DIV/0!</v>
      </c>
      <c r="F31" s="107" t="e">
        <f>SUM(F3:F30)</f>
        <v>#DIV/0!</v>
      </c>
    </row>
    <row r="33" spans="2:3" x14ac:dyDescent="0.25">
      <c r="B33" s="73" t="s">
        <v>159</v>
      </c>
      <c r="C33" s="105"/>
    </row>
    <row r="34" spans="2:3" x14ac:dyDescent="0.25">
      <c r="B34" s="73" t="s">
        <v>160</v>
      </c>
      <c r="C34" s="105"/>
    </row>
    <row r="35" spans="2:3" x14ac:dyDescent="0.25">
      <c r="B35" s="73" t="s">
        <v>161</v>
      </c>
      <c r="C35" s="109">
        <f>C33+C34</f>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39"/>
  <sheetViews>
    <sheetView showGridLines="0" zoomScaleNormal="100" workbookViewId="0">
      <selection activeCell="G14" sqref="G14"/>
    </sheetView>
  </sheetViews>
  <sheetFormatPr defaultRowHeight="15.75" x14ac:dyDescent="0.25"/>
  <cols>
    <col min="1" max="1" width="5.125" style="64" customWidth="1"/>
    <col min="2" max="2" width="47.375" style="7" customWidth="1"/>
    <col min="3" max="3" width="10.375" style="7" customWidth="1"/>
    <col min="4" max="4" width="10.625" style="7" customWidth="1"/>
    <col min="5" max="5" width="11.5" style="7" customWidth="1"/>
    <col min="6" max="6" width="10.625" style="7" customWidth="1"/>
    <col min="7" max="7" width="11.125" style="7" customWidth="1"/>
    <col min="8" max="9" width="9" style="7"/>
    <col min="10" max="10" width="16.5" style="7" bestFit="1" customWidth="1"/>
    <col min="11" max="11" width="12.875" style="7" bestFit="1" customWidth="1"/>
    <col min="12" max="12" width="10.375" style="7" customWidth="1"/>
    <col min="13" max="13" width="12.25" style="7" bestFit="1" customWidth="1"/>
    <col min="14" max="14" width="18.125" style="7" customWidth="1"/>
    <col min="15" max="15" width="24.375" style="7" bestFit="1" customWidth="1"/>
    <col min="16" max="17" width="8.75" style="8" customWidth="1"/>
    <col min="18" max="16384" width="9" style="7"/>
  </cols>
  <sheetData>
    <row r="1" spans="1:26" ht="20.25" x14ac:dyDescent="0.3">
      <c r="A1" s="305" t="s">
        <v>281</v>
      </c>
      <c r="B1" s="305"/>
      <c r="C1" s="305"/>
      <c r="D1" s="305"/>
      <c r="E1" s="305"/>
      <c r="F1" s="305"/>
    </row>
    <row r="2" spans="1:26" ht="11.25" customHeight="1" x14ac:dyDescent="0.3">
      <c r="A2" s="6"/>
      <c r="B2" s="6"/>
      <c r="C2" s="6"/>
      <c r="D2" s="6"/>
      <c r="E2" s="6"/>
      <c r="F2" s="6"/>
    </row>
    <row r="3" spans="1:26" ht="18" customHeight="1" x14ac:dyDescent="0.25">
      <c r="A3" s="306" t="str">
        <f>"Parcel ID: "&amp;'GE Cover Sheet'!B16</f>
        <v xml:space="preserve">Parcel ID: </v>
      </c>
      <c r="B3" s="306"/>
      <c r="C3" s="306" t="str">
        <f>"Owner: "&amp;'GE Cover Sheet'!B5</f>
        <v xml:space="preserve">Owner: </v>
      </c>
      <c r="D3" s="306"/>
      <c r="E3" s="306"/>
      <c r="F3" s="306"/>
    </row>
    <row r="4" spans="1:26" ht="6.75" customHeight="1" x14ac:dyDescent="0.25">
      <c r="A4" s="9"/>
      <c r="B4" s="9"/>
      <c r="D4" s="9"/>
      <c r="E4" s="9"/>
      <c r="F4" s="9"/>
    </row>
    <row r="5" spans="1:26" ht="18" customHeight="1" x14ac:dyDescent="0.25">
      <c r="A5" s="306" t="str">
        <f>"Situs Address: "&amp;'GE Cover Sheet'!B7</f>
        <v xml:space="preserve">Situs Address: </v>
      </c>
      <c r="B5" s="306"/>
      <c r="C5" s="10"/>
      <c r="D5" s="11"/>
      <c r="E5" s="11"/>
    </row>
    <row r="6" spans="1:26" ht="11.25" customHeight="1" x14ac:dyDescent="0.25">
      <c r="A6" s="12"/>
      <c r="B6" s="12"/>
      <c r="C6" s="12"/>
      <c r="D6" s="12"/>
      <c r="E6" s="12"/>
      <c r="F6" s="12"/>
    </row>
    <row r="7" spans="1:26" ht="12.75" customHeight="1" x14ac:dyDescent="0.25">
      <c r="A7" s="322" t="s">
        <v>32</v>
      </c>
      <c r="B7" s="323"/>
      <c r="C7" s="323"/>
      <c r="D7" s="323"/>
      <c r="E7" s="323"/>
      <c r="F7" s="324"/>
    </row>
    <row r="8" spans="1:26" ht="12.75" customHeight="1" x14ac:dyDescent="0.3">
      <c r="A8" s="325"/>
      <c r="B8" s="326"/>
      <c r="C8" s="326"/>
      <c r="D8" s="326"/>
      <c r="E8" s="326"/>
      <c r="F8" s="327"/>
      <c r="K8" s="13"/>
      <c r="L8" s="13"/>
    </row>
    <row r="9" spans="1:26" s="15" customFormat="1" ht="15" customHeight="1" x14ac:dyDescent="0.25">
      <c r="A9" s="328" t="s">
        <v>0</v>
      </c>
      <c r="B9" s="341" t="s">
        <v>75</v>
      </c>
      <c r="C9" s="339" t="s">
        <v>148</v>
      </c>
      <c r="D9" s="307" t="s">
        <v>39</v>
      </c>
      <c r="E9" s="332" t="s">
        <v>1</v>
      </c>
      <c r="F9" s="332" t="s">
        <v>2</v>
      </c>
      <c r="J9" s="7"/>
      <c r="K9" s="7"/>
      <c r="L9" s="7"/>
      <c r="M9" s="7"/>
      <c r="N9" s="7"/>
      <c r="O9" s="7"/>
      <c r="P9" s="8"/>
      <c r="Q9" s="8"/>
      <c r="R9" s="7"/>
      <c r="S9" s="7"/>
      <c r="T9" s="7"/>
      <c r="U9" s="7"/>
      <c r="V9" s="7"/>
      <c r="W9" s="7"/>
      <c r="X9" s="7"/>
      <c r="Y9" s="7"/>
      <c r="Z9" s="7"/>
    </row>
    <row r="10" spans="1:26" s="15" customFormat="1" ht="15" customHeight="1" x14ac:dyDescent="0.25">
      <c r="A10" s="329"/>
      <c r="B10" s="342"/>
      <c r="C10" s="340"/>
      <c r="D10" s="308"/>
      <c r="E10" s="308"/>
      <c r="F10" s="308"/>
      <c r="J10" s="7"/>
      <c r="K10" s="7"/>
      <c r="L10" s="7"/>
      <c r="M10" s="7"/>
      <c r="N10" s="7"/>
      <c r="O10" s="7"/>
      <c r="P10" s="8"/>
      <c r="Q10" s="8"/>
      <c r="R10" s="7"/>
      <c r="S10" s="7"/>
      <c r="T10" s="7"/>
      <c r="U10" s="7"/>
      <c r="V10" s="7"/>
      <c r="W10" s="7"/>
      <c r="X10" s="7"/>
      <c r="Y10" s="7"/>
      <c r="Z10" s="7"/>
    </row>
    <row r="11" spans="1:26" s="15" customFormat="1" ht="15" customHeight="1" x14ac:dyDescent="0.25">
      <c r="A11" s="164" t="s">
        <v>199</v>
      </c>
      <c r="B11" s="16"/>
      <c r="C11" s="17"/>
      <c r="D11" s="18"/>
      <c r="E11" s="19"/>
      <c r="F11" s="146">
        <f t="shared" ref="F11:F18" si="0">D11*E11</f>
        <v>0</v>
      </c>
      <c r="J11" s="7"/>
      <c r="K11" s="27"/>
      <c r="L11" s="7"/>
      <c r="M11" s="28"/>
      <c r="N11" s="7"/>
      <c r="O11" s="7"/>
      <c r="P11" s="8"/>
      <c r="Q11" s="8"/>
      <c r="R11" s="7"/>
      <c r="S11" s="7"/>
      <c r="T11" s="7"/>
      <c r="U11" s="7"/>
      <c r="V11" s="7"/>
      <c r="W11" s="7"/>
      <c r="X11" s="7"/>
      <c r="Y11" s="7"/>
      <c r="Z11" s="7"/>
    </row>
    <row r="12" spans="1:26" s="15" customFormat="1" ht="15" customHeight="1" x14ac:dyDescent="0.25">
      <c r="A12" s="165" t="s">
        <v>200</v>
      </c>
      <c r="B12" s="23"/>
      <c r="C12" s="24"/>
      <c r="D12" s="25"/>
      <c r="E12" s="26"/>
      <c r="F12" s="144">
        <f t="shared" si="0"/>
        <v>0</v>
      </c>
      <c r="J12" s="7"/>
      <c r="K12" s="27"/>
      <c r="L12" s="7"/>
      <c r="M12" s="28"/>
      <c r="N12" s="7"/>
      <c r="O12" s="7"/>
      <c r="P12" s="8"/>
      <c r="Q12" s="8"/>
      <c r="R12" s="7"/>
      <c r="S12" s="7"/>
      <c r="T12" s="7"/>
      <c r="U12" s="7"/>
      <c r="V12" s="7"/>
      <c r="W12" s="7"/>
      <c r="X12" s="7"/>
      <c r="Y12" s="7"/>
      <c r="Z12" s="7"/>
    </row>
    <row r="13" spans="1:26" s="15" customFormat="1" ht="15" customHeight="1" x14ac:dyDescent="0.25">
      <c r="A13" s="164" t="s">
        <v>201</v>
      </c>
      <c r="B13" s="16"/>
      <c r="C13" s="17"/>
      <c r="D13" s="18"/>
      <c r="E13" s="19"/>
      <c r="F13" s="146">
        <f>D13*E13</f>
        <v>0</v>
      </c>
      <c r="J13" s="7"/>
      <c r="K13" s="27"/>
      <c r="L13" s="7"/>
      <c r="M13" s="28"/>
      <c r="N13" s="7"/>
      <c r="O13" s="7"/>
      <c r="P13" s="8"/>
      <c r="Q13" s="8"/>
      <c r="R13" s="7"/>
      <c r="S13" s="7"/>
      <c r="T13" s="7"/>
      <c r="U13" s="7"/>
      <c r="V13" s="7"/>
      <c r="W13" s="7"/>
      <c r="X13" s="7"/>
      <c r="Y13" s="7"/>
      <c r="Z13" s="7"/>
    </row>
    <row r="14" spans="1:26" s="15" customFormat="1" ht="15" customHeight="1" x14ac:dyDescent="0.25">
      <c r="A14" s="165" t="s">
        <v>202</v>
      </c>
      <c r="B14" s="23"/>
      <c r="C14" s="24"/>
      <c r="D14" s="25"/>
      <c r="E14" s="26"/>
      <c r="F14" s="144">
        <f>D14*E14</f>
        <v>0</v>
      </c>
      <c r="J14" s="7"/>
      <c r="K14" s="7"/>
      <c r="L14" s="7"/>
      <c r="M14" s="7"/>
      <c r="N14" s="7"/>
      <c r="O14" s="7"/>
      <c r="P14" s="8"/>
      <c r="Q14" s="8"/>
      <c r="R14" s="7"/>
      <c r="S14" s="7"/>
      <c r="T14" s="7"/>
      <c r="U14" s="7"/>
      <c r="V14" s="7"/>
      <c r="W14" s="7"/>
      <c r="X14" s="7"/>
      <c r="Y14" s="7"/>
      <c r="Z14" s="7"/>
    </row>
    <row r="15" spans="1:26" s="15" customFormat="1" ht="15" customHeight="1" x14ac:dyDescent="0.25">
      <c r="A15" s="165" t="s">
        <v>203</v>
      </c>
      <c r="B15" s="23"/>
      <c r="C15" s="24"/>
      <c r="D15" s="25"/>
      <c r="E15" s="26"/>
      <c r="F15" s="144">
        <f t="shared" si="0"/>
        <v>0</v>
      </c>
      <c r="J15" s="7"/>
      <c r="K15" s="7"/>
      <c r="L15" s="7"/>
      <c r="M15" s="7"/>
      <c r="N15" s="7"/>
      <c r="O15" s="7"/>
      <c r="P15" s="8"/>
      <c r="Q15" s="8"/>
      <c r="R15" s="7"/>
      <c r="S15" s="7"/>
      <c r="T15" s="7"/>
      <c r="U15" s="7"/>
      <c r="V15" s="7"/>
      <c r="W15" s="7"/>
      <c r="X15" s="7"/>
      <c r="Y15" s="7"/>
      <c r="Z15" s="7"/>
    </row>
    <row r="16" spans="1:26" s="15" customFormat="1" ht="15" customHeight="1" x14ac:dyDescent="0.25">
      <c r="A16" s="165" t="s">
        <v>204</v>
      </c>
      <c r="B16" s="23"/>
      <c r="C16" s="24"/>
      <c r="D16" s="25"/>
      <c r="E16" s="26"/>
      <c r="F16" s="144">
        <f t="shared" si="0"/>
        <v>0</v>
      </c>
      <c r="J16" s="7"/>
      <c r="K16" s="27"/>
      <c r="L16" s="7"/>
      <c r="M16" s="7"/>
      <c r="N16" s="7"/>
      <c r="O16" s="7"/>
      <c r="P16" s="8"/>
      <c r="Q16" s="8"/>
      <c r="R16" s="7"/>
      <c r="S16" s="7"/>
      <c r="T16" s="7"/>
      <c r="U16" s="7"/>
      <c r="V16" s="7"/>
      <c r="W16" s="7"/>
      <c r="X16" s="7"/>
      <c r="Y16" s="7"/>
      <c r="Z16" s="66"/>
    </row>
    <row r="17" spans="1:26" s="15" customFormat="1" ht="15" customHeight="1" x14ac:dyDescent="0.25">
      <c r="A17" s="165" t="s">
        <v>205</v>
      </c>
      <c r="B17" s="23"/>
      <c r="C17" s="24"/>
      <c r="D17" s="25"/>
      <c r="E17" s="26"/>
      <c r="F17" s="144">
        <f t="shared" si="0"/>
        <v>0</v>
      </c>
      <c r="J17" s="7"/>
      <c r="K17" s="7"/>
      <c r="L17" s="7"/>
      <c r="M17" s="7"/>
      <c r="N17" s="7"/>
      <c r="O17" s="7"/>
      <c r="P17" s="8"/>
      <c r="Q17" s="8"/>
      <c r="R17" s="7"/>
      <c r="S17" s="7"/>
      <c r="T17" s="7"/>
      <c r="U17" s="7"/>
      <c r="V17" s="7"/>
      <c r="W17" s="7"/>
      <c r="X17" s="7"/>
      <c r="Y17" s="7"/>
      <c r="Z17" s="66"/>
    </row>
    <row r="18" spans="1:26" s="15" customFormat="1" ht="15" customHeight="1" x14ac:dyDescent="0.25">
      <c r="A18" s="165" t="s">
        <v>206</v>
      </c>
      <c r="B18" s="29"/>
      <c r="C18" s="30"/>
      <c r="D18" s="31"/>
      <c r="E18" s="32"/>
      <c r="F18" s="147">
        <f t="shared" si="0"/>
        <v>0</v>
      </c>
      <c r="J18" s="7"/>
      <c r="K18" s="66"/>
      <c r="L18" s="7"/>
      <c r="M18" s="7"/>
      <c r="N18" s="7"/>
      <c r="O18" s="7"/>
      <c r="P18" s="8"/>
      <c r="Q18" s="8"/>
      <c r="R18" s="7"/>
      <c r="S18" s="7"/>
      <c r="T18" s="7"/>
      <c r="U18" s="7"/>
      <c r="V18" s="7"/>
      <c r="W18" s="7"/>
      <c r="X18" s="7"/>
      <c r="Y18" s="7"/>
      <c r="Z18" s="66"/>
    </row>
    <row r="19" spans="1:26" s="15" customFormat="1" ht="15" customHeight="1" x14ac:dyDescent="0.25">
      <c r="A19" s="22"/>
      <c r="B19" s="29"/>
      <c r="C19" s="30"/>
      <c r="D19" s="31"/>
      <c r="E19" s="32"/>
      <c r="F19" s="65"/>
      <c r="J19" s="7"/>
      <c r="K19" s="66"/>
      <c r="L19" s="7"/>
      <c r="M19" s="7"/>
      <c r="N19" s="7"/>
      <c r="O19" s="7"/>
      <c r="P19" s="8"/>
      <c r="Q19" s="8"/>
      <c r="R19" s="7"/>
      <c r="S19" s="7"/>
      <c r="T19" s="7"/>
      <c r="U19" s="7"/>
      <c r="V19" s="7"/>
      <c r="W19" s="7"/>
      <c r="X19" s="7"/>
      <c r="Y19" s="7"/>
      <c r="Z19" s="66"/>
    </row>
    <row r="20" spans="1:26" s="15" customFormat="1" x14ac:dyDescent="0.25">
      <c r="A20" s="14" t="s">
        <v>3</v>
      </c>
      <c r="B20" s="171" t="s">
        <v>76</v>
      </c>
      <c r="C20" s="33"/>
      <c r="D20" s="34"/>
      <c r="E20" s="33"/>
      <c r="F20" s="35"/>
      <c r="J20" s="7"/>
      <c r="K20" s="7"/>
      <c r="L20" s="7"/>
      <c r="M20" s="7"/>
      <c r="N20" s="7"/>
      <c r="O20" s="7"/>
      <c r="P20" s="8"/>
      <c r="Q20" s="8"/>
      <c r="R20" s="7"/>
      <c r="S20" s="7"/>
      <c r="T20" s="7"/>
      <c r="U20" s="7"/>
      <c r="V20" s="7"/>
      <c r="W20" s="7"/>
      <c r="X20" s="7"/>
      <c r="Y20" s="7"/>
      <c r="Z20" s="66"/>
    </row>
    <row r="21" spans="1:26" s="15" customFormat="1" ht="15" customHeight="1" x14ac:dyDescent="0.25">
      <c r="A21" s="163" t="s">
        <v>232</v>
      </c>
      <c r="B21" s="36"/>
      <c r="C21" s="37"/>
      <c r="D21" s="38"/>
      <c r="E21" s="39"/>
      <c r="F21" s="146">
        <f>D21*E21</f>
        <v>0</v>
      </c>
      <c r="J21" s="7"/>
      <c r="K21" s="7"/>
      <c r="L21" s="7"/>
      <c r="M21" s="7"/>
      <c r="N21" s="7"/>
      <c r="O21" s="7"/>
      <c r="P21" s="8"/>
      <c r="Q21" s="8"/>
      <c r="R21" s="7"/>
      <c r="S21" s="7"/>
      <c r="T21" s="7"/>
      <c r="U21" s="7"/>
      <c r="V21" s="7"/>
      <c r="W21" s="7"/>
      <c r="X21" s="7"/>
      <c r="Y21" s="7"/>
      <c r="Z21" s="66"/>
    </row>
    <row r="22" spans="1:26" s="15" customFormat="1" ht="15" customHeight="1" x14ac:dyDescent="0.25">
      <c r="A22" s="163" t="s">
        <v>233</v>
      </c>
      <c r="B22" s="36"/>
      <c r="C22" s="37"/>
      <c r="D22" s="38"/>
      <c r="E22" s="39"/>
      <c r="F22" s="146">
        <f>D22*E22</f>
        <v>0</v>
      </c>
      <c r="J22" s="7"/>
      <c r="K22" s="7"/>
      <c r="L22" s="7"/>
      <c r="M22" s="7"/>
      <c r="N22" s="7"/>
      <c r="O22" s="7"/>
      <c r="P22" s="8"/>
      <c r="Q22" s="8"/>
      <c r="R22" s="7"/>
      <c r="S22" s="7"/>
      <c r="T22" s="7"/>
      <c r="U22" s="7"/>
      <c r="V22" s="7"/>
      <c r="W22" s="7"/>
      <c r="X22" s="7"/>
      <c r="Y22" s="7"/>
      <c r="Z22" s="7"/>
    </row>
    <row r="23" spans="1:26" s="15" customFormat="1" ht="15" customHeight="1" x14ac:dyDescent="0.3">
      <c r="A23" s="163" t="s">
        <v>234</v>
      </c>
      <c r="B23" s="40"/>
      <c r="C23" s="41"/>
      <c r="D23" s="42"/>
      <c r="E23" s="43"/>
      <c r="F23" s="146">
        <f>D23*E23</f>
        <v>0</v>
      </c>
      <c r="J23" s="7"/>
      <c r="K23" s="364"/>
      <c r="L23" s="364"/>
      <c r="M23" s="364"/>
      <c r="N23" s="364"/>
      <c r="O23" s="7"/>
      <c r="P23" s="8"/>
      <c r="Q23" s="8"/>
      <c r="R23" s="7"/>
      <c r="S23" s="7"/>
      <c r="T23" s="7"/>
      <c r="U23" s="7"/>
      <c r="V23" s="7"/>
      <c r="W23" s="7"/>
      <c r="X23" s="7"/>
      <c r="Y23" s="7"/>
      <c r="Z23" s="7"/>
    </row>
    <row r="24" spans="1:26" s="15" customFormat="1" ht="15" customHeight="1" x14ac:dyDescent="0.25">
      <c r="A24" s="163" t="s">
        <v>235</v>
      </c>
      <c r="B24" s="29"/>
      <c r="C24" s="30"/>
      <c r="D24" s="31"/>
      <c r="E24" s="32"/>
      <c r="F24" s="147">
        <f>D24*E24</f>
        <v>0</v>
      </c>
      <c r="J24" s="7"/>
      <c r="K24" s="7"/>
      <c r="L24" s="7"/>
      <c r="M24" s="7"/>
      <c r="N24" s="7"/>
      <c r="O24" s="7"/>
      <c r="P24" s="8"/>
      <c r="Q24" s="8"/>
      <c r="R24" s="7"/>
      <c r="S24" s="7"/>
      <c r="T24" s="7"/>
      <c r="U24" s="7"/>
      <c r="V24" s="7"/>
      <c r="W24" s="7"/>
      <c r="X24" s="7"/>
      <c r="Y24" s="7"/>
      <c r="Z24" s="7"/>
    </row>
    <row r="25" spans="1:26" s="15" customFormat="1" ht="15" customHeight="1" x14ac:dyDescent="0.25">
      <c r="A25" s="158"/>
      <c r="B25" s="159"/>
      <c r="C25" s="30"/>
      <c r="D25" s="31"/>
      <c r="E25" s="32"/>
      <c r="F25" s="147"/>
      <c r="J25" s="7"/>
      <c r="K25" s="7"/>
      <c r="L25" s="7"/>
      <c r="M25" s="7"/>
      <c r="N25" s="7"/>
      <c r="O25" s="7"/>
      <c r="P25" s="8"/>
      <c r="Q25" s="8"/>
      <c r="R25" s="7"/>
      <c r="S25" s="7"/>
      <c r="T25" s="7"/>
      <c r="U25" s="7"/>
      <c r="V25" s="7"/>
      <c r="W25" s="7"/>
      <c r="X25" s="7"/>
      <c r="Y25" s="7"/>
      <c r="Z25" s="7"/>
    </row>
    <row r="26" spans="1:26" s="15" customFormat="1" x14ac:dyDescent="0.25">
      <c r="A26" s="14" t="s">
        <v>4</v>
      </c>
      <c r="B26" s="172" t="s">
        <v>38</v>
      </c>
      <c r="C26" s="33"/>
      <c r="D26" s="34"/>
      <c r="E26" s="33"/>
      <c r="F26" s="44"/>
      <c r="J26" s="7"/>
      <c r="K26" s="27"/>
      <c r="L26" s="7"/>
      <c r="M26" s="7"/>
      <c r="N26" s="7"/>
      <c r="O26" s="66"/>
      <c r="P26" s="8"/>
      <c r="Q26" s="8"/>
      <c r="R26" s="7"/>
      <c r="S26" s="7"/>
      <c r="T26" s="7"/>
      <c r="U26" s="7"/>
      <c r="V26" s="7"/>
      <c r="W26" s="7"/>
      <c r="X26" s="7"/>
      <c r="Y26" s="7"/>
      <c r="Z26" s="7"/>
    </row>
    <row r="27" spans="1:26" s="15" customFormat="1" ht="15" customHeight="1" x14ac:dyDescent="0.25">
      <c r="A27" s="22"/>
      <c r="B27" s="139" t="s">
        <v>77</v>
      </c>
      <c r="C27" s="37"/>
      <c r="D27" s="38"/>
      <c r="E27" s="39"/>
      <c r="F27" s="146"/>
      <c r="J27" s="7"/>
      <c r="K27" s="27"/>
      <c r="L27" s="7"/>
      <c r="M27" s="7"/>
      <c r="N27" s="7"/>
      <c r="O27" s="7"/>
      <c r="P27" s="8"/>
      <c r="Q27" s="8"/>
      <c r="R27" s="7"/>
      <c r="S27" s="7"/>
      <c r="T27" s="7"/>
      <c r="U27" s="7"/>
      <c r="V27" s="7"/>
      <c r="W27" s="7"/>
      <c r="X27" s="7"/>
      <c r="Y27" s="7"/>
      <c r="Z27" s="7"/>
    </row>
    <row r="28" spans="1:26" s="15" customFormat="1" ht="15" customHeight="1" x14ac:dyDescent="0.25">
      <c r="A28" s="162" t="s">
        <v>180</v>
      </c>
      <c r="B28" s="237"/>
      <c r="C28" s="24"/>
      <c r="D28" s="25"/>
      <c r="E28" s="26"/>
      <c r="F28" s="144">
        <f t="shared" ref="F28:F37" si="1">D28*E28</f>
        <v>0</v>
      </c>
      <c r="J28" s="7"/>
      <c r="K28" s="27"/>
      <c r="L28" s="7"/>
      <c r="M28" s="7"/>
      <c r="N28" s="7"/>
      <c r="O28" s="66"/>
      <c r="P28" s="8"/>
      <c r="Q28" s="8"/>
      <c r="R28" s="7"/>
      <c r="S28" s="7"/>
      <c r="T28" s="7"/>
      <c r="U28" s="7"/>
      <c r="V28" s="7"/>
      <c r="W28" s="7"/>
      <c r="X28" s="7"/>
      <c r="Y28" s="7"/>
      <c r="Z28" s="7"/>
    </row>
    <row r="29" spans="1:26" s="15" customFormat="1" ht="15" customHeight="1" x14ac:dyDescent="0.25">
      <c r="A29" s="162" t="s">
        <v>182</v>
      </c>
      <c r="B29" s="237"/>
      <c r="C29" s="24"/>
      <c r="D29" s="25"/>
      <c r="E29" s="26"/>
      <c r="F29" s="144">
        <f t="shared" si="1"/>
        <v>0</v>
      </c>
      <c r="J29" s="7"/>
      <c r="K29" s="7"/>
      <c r="L29" s="7"/>
      <c r="M29" s="7"/>
      <c r="N29" s="7"/>
      <c r="O29" s="7"/>
      <c r="P29" s="8"/>
      <c r="Q29" s="8"/>
      <c r="R29" s="7"/>
      <c r="S29" s="7"/>
      <c r="T29" s="7"/>
      <c r="U29" s="7"/>
      <c r="V29" s="7"/>
      <c r="W29" s="7"/>
      <c r="X29" s="7"/>
      <c r="Y29" s="7"/>
      <c r="Z29" s="7"/>
    </row>
    <row r="30" spans="1:26" s="15" customFormat="1" ht="15" customHeight="1" x14ac:dyDescent="0.25">
      <c r="A30" s="162" t="s">
        <v>183</v>
      </c>
      <c r="B30" s="237"/>
      <c r="C30" s="24"/>
      <c r="D30" s="25"/>
      <c r="E30" s="26"/>
      <c r="F30" s="144">
        <f t="shared" si="1"/>
        <v>0</v>
      </c>
      <c r="J30" s="7"/>
      <c r="K30" s="7"/>
      <c r="L30" s="7"/>
      <c r="M30" s="7"/>
      <c r="N30" s="7"/>
      <c r="O30" s="7"/>
      <c r="P30" s="8"/>
      <c r="Q30" s="8"/>
      <c r="R30" s="7"/>
      <c r="S30" s="7"/>
      <c r="T30" s="7"/>
      <c r="U30" s="7"/>
      <c r="V30" s="7"/>
      <c r="W30" s="7"/>
      <c r="X30" s="7"/>
      <c r="Y30" s="7"/>
      <c r="Z30" s="66"/>
    </row>
    <row r="31" spans="1:26" s="15" customFormat="1" ht="15" customHeight="1" x14ac:dyDescent="0.25">
      <c r="A31" s="162" t="s">
        <v>184</v>
      </c>
      <c r="B31" s="237"/>
      <c r="C31" s="24"/>
      <c r="D31" s="25"/>
      <c r="E31" s="26"/>
      <c r="F31" s="144">
        <f t="shared" si="1"/>
        <v>0</v>
      </c>
      <c r="J31" s="7"/>
      <c r="K31" s="7"/>
      <c r="L31" s="7"/>
      <c r="M31" s="7"/>
      <c r="N31" s="7"/>
      <c r="O31" s="7"/>
      <c r="P31" s="8"/>
      <c r="Q31" s="8"/>
      <c r="R31" s="7"/>
      <c r="S31" s="7"/>
      <c r="T31" s="7"/>
      <c r="U31" s="7"/>
      <c r="V31" s="7"/>
      <c r="W31" s="7"/>
      <c r="X31" s="7"/>
      <c r="Y31" s="7"/>
      <c r="Z31" s="66"/>
    </row>
    <row r="32" spans="1:26" s="15" customFormat="1" ht="15" customHeight="1" x14ac:dyDescent="0.25">
      <c r="A32" s="162" t="s">
        <v>185</v>
      </c>
      <c r="B32" s="23"/>
      <c r="C32" s="24"/>
      <c r="D32" s="25"/>
      <c r="E32" s="26"/>
      <c r="F32" s="144">
        <f t="shared" si="1"/>
        <v>0</v>
      </c>
      <c r="J32" s="7"/>
      <c r="K32" s="27"/>
      <c r="L32" s="7"/>
      <c r="M32" s="7"/>
      <c r="N32" s="7"/>
      <c r="O32" s="7"/>
      <c r="P32" s="8"/>
      <c r="Q32" s="8"/>
      <c r="R32" s="7"/>
      <c r="S32" s="7"/>
      <c r="T32" s="7"/>
      <c r="U32" s="7"/>
      <c r="V32" s="7"/>
      <c r="W32" s="7"/>
      <c r="X32" s="7"/>
      <c r="Y32" s="7"/>
      <c r="Z32" s="66"/>
    </row>
    <row r="33" spans="1:26" s="15" customFormat="1" ht="15" customHeight="1" x14ac:dyDescent="0.25">
      <c r="A33" s="162" t="s">
        <v>186</v>
      </c>
      <c r="B33" s="23"/>
      <c r="C33" s="24"/>
      <c r="D33" s="25"/>
      <c r="E33" s="26"/>
      <c r="F33" s="144">
        <f t="shared" si="1"/>
        <v>0</v>
      </c>
      <c r="J33" s="7"/>
      <c r="K33" s="7"/>
      <c r="L33" s="7"/>
      <c r="M33" s="7"/>
      <c r="N33" s="7"/>
      <c r="O33" s="7"/>
      <c r="P33" s="8"/>
      <c r="Q33" s="8"/>
      <c r="R33" s="7"/>
      <c r="S33" s="7"/>
      <c r="T33" s="7"/>
      <c r="U33" s="7"/>
      <c r="V33" s="7"/>
      <c r="W33" s="7"/>
      <c r="X33" s="7"/>
      <c r="Y33" s="7"/>
      <c r="Z33" s="66"/>
    </row>
    <row r="34" spans="1:26" s="15" customFormat="1" ht="15" customHeight="1" x14ac:dyDescent="0.25">
      <c r="A34" s="162" t="s">
        <v>187</v>
      </c>
      <c r="B34" s="23"/>
      <c r="C34" s="24"/>
      <c r="D34" s="25"/>
      <c r="E34" s="26"/>
      <c r="F34" s="144">
        <f t="shared" si="1"/>
        <v>0</v>
      </c>
      <c r="J34" s="7"/>
      <c r="K34" s="7"/>
      <c r="L34" s="7"/>
      <c r="M34" s="7"/>
      <c r="N34" s="7"/>
      <c r="O34" s="7"/>
      <c r="P34" s="8"/>
      <c r="Q34" s="8"/>
      <c r="R34" s="7"/>
      <c r="S34" s="7"/>
      <c r="T34" s="7"/>
      <c r="U34" s="7"/>
      <c r="V34" s="7"/>
      <c r="W34" s="7"/>
      <c r="X34" s="7"/>
      <c r="Y34" s="7"/>
      <c r="Z34" s="66"/>
    </row>
    <row r="35" spans="1:26" s="15" customFormat="1" ht="15" customHeight="1" x14ac:dyDescent="0.25">
      <c r="A35" s="162" t="s">
        <v>188</v>
      </c>
      <c r="B35" s="23"/>
      <c r="C35" s="24"/>
      <c r="D35" s="25"/>
      <c r="E35" s="26"/>
      <c r="F35" s="144">
        <f t="shared" si="1"/>
        <v>0</v>
      </c>
      <c r="J35" s="7"/>
      <c r="K35" s="66"/>
      <c r="L35" s="7"/>
      <c r="M35" s="7"/>
      <c r="N35" s="7"/>
      <c r="O35" s="7"/>
      <c r="P35" s="8"/>
      <c r="Q35" s="8"/>
      <c r="R35" s="7"/>
      <c r="S35" s="7"/>
      <c r="T35" s="7"/>
      <c r="U35" s="7"/>
      <c r="V35" s="7"/>
      <c r="W35" s="7"/>
      <c r="X35" s="7"/>
      <c r="Y35" s="7"/>
      <c r="Z35" s="66"/>
    </row>
    <row r="36" spans="1:26" s="15" customFormat="1" ht="15" customHeight="1" x14ac:dyDescent="0.25">
      <c r="A36" s="162" t="s">
        <v>189</v>
      </c>
      <c r="B36" s="23"/>
      <c r="C36" s="24"/>
      <c r="D36" s="25"/>
      <c r="E36" s="26"/>
      <c r="F36" s="144">
        <f t="shared" si="1"/>
        <v>0</v>
      </c>
      <c r="J36" s="7"/>
      <c r="K36" s="7"/>
      <c r="L36" s="7"/>
      <c r="M36" s="7"/>
      <c r="N36" s="7"/>
      <c r="O36" s="7"/>
      <c r="P36" s="8"/>
      <c r="Q36" s="8"/>
      <c r="R36" s="7"/>
      <c r="S36" s="7"/>
      <c r="T36" s="7"/>
      <c r="U36" s="7"/>
      <c r="V36" s="7"/>
      <c r="W36" s="7"/>
      <c r="X36" s="7"/>
      <c r="Y36" s="7"/>
      <c r="Z36" s="7"/>
    </row>
    <row r="37" spans="1:26" s="15" customFormat="1" ht="15" customHeight="1" x14ac:dyDescent="0.25">
      <c r="A37" s="162" t="s">
        <v>190</v>
      </c>
      <c r="B37" s="23"/>
      <c r="C37" s="24"/>
      <c r="D37" s="25"/>
      <c r="E37" s="26"/>
      <c r="F37" s="144">
        <f t="shared" si="1"/>
        <v>0</v>
      </c>
      <c r="J37" s="7"/>
      <c r="K37" s="7"/>
      <c r="L37" s="7"/>
      <c r="M37" s="7"/>
      <c r="N37" s="7"/>
      <c r="O37" s="7"/>
      <c r="P37" s="8"/>
      <c r="Q37" s="8"/>
      <c r="R37" s="7"/>
      <c r="S37" s="7"/>
      <c r="T37" s="7"/>
      <c r="U37" s="7"/>
      <c r="V37" s="7"/>
      <c r="W37" s="7"/>
      <c r="X37" s="7"/>
      <c r="Y37" s="7"/>
      <c r="Z37" s="7"/>
    </row>
    <row r="38" spans="1:26" s="15" customFormat="1" ht="15" customHeight="1" x14ac:dyDescent="0.25">
      <c r="A38" s="22"/>
      <c r="B38" s="140" t="s">
        <v>78</v>
      </c>
      <c r="C38" s="24"/>
      <c r="D38" s="25"/>
      <c r="E38" s="26"/>
      <c r="F38" s="144"/>
      <c r="O38" s="7"/>
      <c r="P38" s="8"/>
      <c r="Q38" s="8"/>
      <c r="R38" s="7"/>
      <c r="S38" s="7"/>
      <c r="T38" s="7"/>
      <c r="U38" s="7"/>
      <c r="V38" s="7"/>
      <c r="W38" s="7"/>
      <c r="X38" s="7"/>
      <c r="Y38" s="7"/>
      <c r="Z38" s="7"/>
    </row>
    <row r="39" spans="1:26" s="15" customFormat="1" ht="15" customHeight="1" x14ac:dyDescent="0.25">
      <c r="A39" s="161" t="s">
        <v>191</v>
      </c>
      <c r="B39" s="236"/>
      <c r="C39" s="24"/>
      <c r="D39" s="25"/>
      <c r="E39" s="26"/>
      <c r="F39" s="144">
        <f t="shared" ref="F39:F46" si="2">D39*E39</f>
        <v>0</v>
      </c>
      <c r="O39" s="7"/>
      <c r="P39" s="8"/>
      <c r="Q39" s="8"/>
      <c r="R39" s="7"/>
      <c r="S39" s="7"/>
      <c r="T39" s="7"/>
      <c r="U39" s="7"/>
      <c r="V39" s="7"/>
      <c r="W39" s="7"/>
      <c r="X39" s="7"/>
      <c r="Y39" s="7"/>
      <c r="Z39" s="7"/>
    </row>
    <row r="40" spans="1:26" s="15" customFormat="1" ht="15" customHeight="1" x14ac:dyDescent="0.25">
      <c r="A40" s="161" t="s">
        <v>192</v>
      </c>
      <c r="B40" s="49"/>
      <c r="C40" s="30"/>
      <c r="D40" s="31"/>
      <c r="E40" s="32"/>
      <c r="F40" s="144">
        <f t="shared" si="2"/>
        <v>0</v>
      </c>
      <c r="O40" s="7"/>
      <c r="P40" s="8"/>
      <c r="Q40" s="8"/>
      <c r="R40" s="7"/>
      <c r="S40" s="7"/>
      <c r="T40" s="7"/>
      <c r="U40" s="7"/>
      <c r="V40" s="7"/>
      <c r="W40" s="7"/>
      <c r="X40" s="7"/>
      <c r="Y40" s="7"/>
      <c r="Z40" s="7"/>
    </row>
    <row r="41" spans="1:26" s="15" customFormat="1" ht="15" customHeight="1" x14ac:dyDescent="0.25">
      <c r="A41" s="161" t="s">
        <v>193</v>
      </c>
      <c r="B41" s="48"/>
      <c r="C41" s="24"/>
      <c r="D41" s="25"/>
      <c r="E41" s="26"/>
      <c r="F41" s="144">
        <f t="shared" si="2"/>
        <v>0</v>
      </c>
      <c r="O41" s="7"/>
      <c r="P41" s="8"/>
      <c r="Q41" s="8"/>
      <c r="R41" s="7"/>
      <c r="S41" s="7"/>
      <c r="T41" s="7"/>
      <c r="U41" s="7"/>
      <c r="V41" s="7"/>
      <c r="W41" s="7"/>
      <c r="X41" s="7"/>
      <c r="Y41" s="7"/>
      <c r="Z41" s="7"/>
    </row>
    <row r="42" spans="1:26" s="15" customFormat="1" ht="15" customHeight="1" x14ac:dyDescent="0.25">
      <c r="A42" s="161" t="s">
        <v>194</v>
      </c>
      <c r="B42" s="49"/>
      <c r="C42" s="30"/>
      <c r="D42" s="31"/>
      <c r="E42" s="32"/>
      <c r="F42" s="144">
        <f t="shared" si="2"/>
        <v>0</v>
      </c>
      <c r="O42" s="7"/>
      <c r="P42" s="8"/>
      <c r="Q42" s="8"/>
      <c r="R42" s="7"/>
      <c r="S42" s="7"/>
      <c r="T42" s="7"/>
      <c r="U42" s="7"/>
      <c r="V42" s="7"/>
      <c r="W42" s="7"/>
      <c r="X42" s="7"/>
      <c r="Y42" s="7"/>
      <c r="Z42" s="7"/>
    </row>
    <row r="43" spans="1:26" s="15" customFormat="1" ht="15" customHeight="1" x14ac:dyDescent="0.25">
      <c r="A43" s="161" t="s">
        <v>195</v>
      </c>
      <c r="B43" s="48"/>
      <c r="C43" s="24"/>
      <c r="D43" s="25"/>
      <c r="E43" s="26"/>
      <c r="F43" s="144">
        <f t="shared" si="2"/>
        <v>0</v>
      </c>
      <c r="O43" s="7"/>
      <c r="P43" s="8"/>
      <c r="Q43" s="8"/>
      <c r="R43" s="7"/>
      <c r="S43" s="7"/>
      <c r="T43" s="7"/>
      <c r="U43" s="7"/>
      <c r="V43" s="7"/>
      <c r="W43" s="7"/>
      <c r="X43" s="7"/>
      <c r="Y43" s="7"/>
      <c r="Z43" s="7"/>
    </row>
    <row r="44" spans="1:26" s="15" customFormat="1" ht="15" customHeight="1" x14ac:dyDescent="0.25">
      <c r="A44" s="161" t="s">
        <v>196</v>
      </c>
      <c r="B44" s="49"/>
      <c r="C44" s="30"/>
      <c r="D44" s="31"/>
      <c r="E44" s="32"/>
      <c r="F44" s="144">
        <f t="shared" si="2"/>
        <v>0</v>
      </c>
      <c r="O44" s="7"/>
      <c r="P44" s="8"/>
      <c r="Q44" s="8"/>
      <c r="R44" s="7"/>
      <c r="S44" s="7"/>
      <c r="T44" s="7"/>
      <c r="U44" s="7"/>
      <c r="V44" s="7"/>
      <c r="W44" s="7"/>
      <c r="X44" s="7"/>
      <c r="Y44" s="7"/>
      <c r="Z44" s="7"/>
    </row>
    <row r="45" spans="1:26" s="15" customFormat="1" ht="15" customHeight="1" x14ac:dyDescent="0.25">
      <c r="A45" s="161" t="s">
        <v>197</v>
      </c>
      <c r="B45" s="48"/>
      <c r="C45" s="24"/>
      <c r="D45" s="25"/>
      <c r="E45" s="26"/>
      <c r="F45" s="144">
        <f t="shared" si="2"/>
        <v>0</v>
      </c>
      <c r="J45" s="7"/>
      <c r="K45" s="7"/>
      <c r="L45" s="7"/>
      <c r="M45" s="7"/>
      <c r="N45" s="7"/>
      <c r="O45" s="7"/>
      <c r="P45" s="8"/>
      <c r="Q45" s="8"/>
      <c r="R45" s="7"/>
      <c r="S45" s="7"/>
      <c r="T45" s="7"/>
      <c r="U45" s="7"/>
      <c r="V45" s="7"/>
      <c r="W45" s="7"/>
      <c r="X45" s="7"/>
      <c r="Y45" s="7"/>
      <c r="Z45" s="7"/>
    </row>
    <row r="46" spans="1:26" s="15" customFormat="1" ht="15" customHeight="1" x14ac:dyDescent="0.25">
      <c r="A46" s="161" t="s">
        <v>198</v>
      </c>
      <c r="B46" s="49"/>
      <c r="C46" s="30"/>
      <c r="D46" s="31"/>
      <c r="E46" s="32"/>
      <c r="F46" s="144">
        <f t="shared" si="2"/>
        <v>0</v>
      </c>
      <c r="J46" s="7"/>
      <c r="K46" s="7"/>
      <c r="L46" s="7"/>
      <c r="M46" s="7"/>
      <c r="N46" s="7"/>
      <c r="O46" s="7"/>
      <c r="P46" s="8"/>
      <c r="Q46" s="8"/>
      <c r="R46" s="7"/>
      <c r="S46" s="7"/>
      <c r="T46" s="7"/>
      <c r="U46" s="7"/>
      <c r="V46" s="7"/>
      <c r="W46" s="7"/>
      <c r="X46" s="7"/>
      <c r="Y46" s="7"/>
      <c r="Z46" s="7"/>
    </row>
    <row r="47" spans="1:26" s="15" customFormat="1" ht="15" customHeight="1" x14ac:dyDescent="0.3">
      <c r="A47" s="22"/>
      <c r="B47" s="49"/>
      <c r="C47" s="30"/>
      <c r="D47" s="31"/>
      <c r="E47" s="32"/>
      <c r="F47" s="144"/>
      <c r="K47" s="7"/>
      <c r="L47" s="13"/>
      <c r="M47" s="13"/>
      <c r="N47" s="7"/>
      <c r="O47" s="7"/>
      <c r="P47" s="8"/>
      <c r="Q47" s="8"/>
      <c r="R47" s="7"/>
      <c r="S47" s="7"/>
      <c r="T47" s="7"/>
      <c r="U47" s="7"/>
      <c r="V47" s="7"/>
      <c r="W47" s="7"/>
      <c r="X47" s="7"/>
      <c r="Y47" s="7"/>
      <c r="Z47" s="7"/>
    </row>
    <row r="48" spans="1:26" s="15" customFormat="1" x14ac:dyDescent="0.25">
      <c r="A48" s="14" t="s">
        <v>5</v>
      </c>
      <c r="B48" s="172" t="s">
        <v>79</v>
      </c>
      <c r="C48" s="33"/>
      <c r="D48" s="34"/>
      <c r="E48" s="33"/>
      <c r="F48" s="44"/>
      <c r="K48" s="7"/>
      <c r="L48" s="7"/>
      <c r="M48" s="7"/>
      <c r="N48" s="7"/>
      <c r="O48" s="7"/>
      <c r="P48" s="8"/>
      <c r="Q48" s="8"/>
      <c r="R48" s="7"/>
      <c r="S48" s="7"/>
      <c r="T48" s="7"/>
      <c r="U48" s="7"/>
      <c r="V48" s="7"/>
      <c r="W48" s="7"/>
      <c r="X48" s="7"/>
      <c r="Y48" s="7"/>
      <c r="Z48" s="7"/>
    </row>
    <row r="49" spans="1:26" s="52" customFormat="1" x14ac:dyDescent="0.25">
      <c r="A49" s="48"/>
      <c r="B49" s="168" t="s">
        <v>7</v>
      </c>
      <c r="C49" s="37"/>
      <c r="D49" s="38"/>
      <c r="E49" s="39"/>
      <c r="F49" s="146"/>
      <c r="J49" s="7"/>
      <c r="K49" s="7"/>
      <c r="L49" s="27"/>
      <c r="M49" s="7"/>
      <c r="N49" s="28"/>
      <c r="O49" s="7"/>
      <c r="P49" s="8"/>
      <c r="Q49" s="8"/>
      <c r="R49" s="7"/>
      <c r="S49" s="7"/>
      <c r="T49" s="7"/>
      <c r="U49" s="7"/>
      <c r="V49" s="7"/>
      <c r="W49" s="7"/>
      <c r="X49" s="7"/>
      <c r="Y49" s="7"/>
      <c r="Z49" s="7"/>
    </row>
    <row r="50" spans="1:26" s="15" customFormat="1" x14ac:dyDescent="0.25">
      <c r="A50" s="160" t="s">
        <v>223</v>
      </c>
      <c r="B50" s="48"/>
      <c r="C50" s="24"/>
      <c r="D50" s="25"/>
      <c r="E50" s="26"/>
      <c r="F50" s="144">
        <f t="shared" ref="F50:F57" si="3">D50*E50</f>
        <v>0</v>
      </c>
      <c r="J50" s="7"/>
      <c r="K50" s="7"/>
      <c r="L50" s="27"/>
      <c r="M50" s="7"/>
      <c r="N50" s="28"/>
      <c r="O50" s="7"/>
      <c r="P50" s="8"/>
      <c r="Q50" s="8"/>
      <c r="R50" s="7"/>
      <c r="S50" s="7"/>
      <c r="T50" s="7"/>
      <c r="U50" s="7"/>
      <c r="V50" s="7"/>
      <c r="W50" s="7"/>
      <c r="X50" s="7"/>
      <c r="Y50" s="7"/>
      <c r="Z50" s="7"/>
    </row>
    <row r="51" spans="1:26" s="15" customFormat="1" x14ac:dyDescent="0.25">
      <c r="A51" s="160" t="s">
        <v>224</v>
      </c>
      <c r="B51" s="48"/>
      <c r="C51" s="24"/>
      <c r="D51" s="25"/>
      <c r="E51" s="26"/>
      <c r="F51" s="144">
        <f t="shared" si="3"/>
        <v>0</v>
      </c>
      <c r="J51" s="7"/>
      <c r="K51" s="7"/>
      <c r="L51" s="27"/>
      <c r="M51" s="7"/>
      <c r="N51" s="28"/>
      <c r="O51" s="7"/>
      <c r="P51" s="8"/>
      <c r="Q51" s="8"/>
      <c r="R51" s="7"/>
      <c r="S51" s="7"/>
      <c r="T51" s="7"/>
      <c r="U51" s="7"/>
      <c r="V51" s="7"/>
      <c r="W51" s="7"/>
      <c r="X51" s="7"/>
      <c r="Y51" s="7"/>
      <c r="Z51" s="7"/>
    </row>
    <row r="52" spans="1:26" s="15" customFormat="1" ht="15" customHeight="1" x14ac:dyDescent="0.25">
      <c r="A52" s="48"/>
      <c r="B52" s="148" t="s">
        <v>8</v>
      </c>
      <c r="C52" s="24"/>
      <c r="D52" s="25"/>
      <c r="E52" s="26"/>
      <c r="F52" s="144"/>
      <c r="J52" s="7"/>
      <c r="K52" s="7"/>
      <c r="L52" s="7"/>
      <c r="M52" s="7"/>
      <c r="N52" s="7"/>
      <c r="O52" s="7"/>
      <c r="P52" s="8"/>
      <c r="Q52" s="8"/>
      <c r="R52" s="7"/>
      <c r="S52" s="7"/>
      <c r="T52" s="7"/>
      <c r="U52" s="7"/>
      <c r="V52" s="7"/>
      <c r="W52" s="7"/>
      <c r="X52" s="7"/>
      <c r="Y52" s="7"/>
      <c r="Z52" s="7"/>
    </row>
    <row r="53" spans="1:26" s="15" customFormat="1" ht="15" customHeight="1" x14ac:dyDescent="0.25">
      <c r="A53" s="160" t="s">
        <v>225</v>
      </c>
      <c r="B53" s="48"/>
      <c r="C53" s="24"/>
      <c r="D53" s="25"/>
      <c r="E53" s="26"/>
      <c r="F53" s="144">
        <f t="shared" si="3"/>
        <v>0</v>
      </c>
      <c r="J53" s="7"/>
      <c r="K53" s="7"/>
      <c r="L53" s="7"/>
      <c r="M53" s="7"/>
      <c r="N53" s="7"/>
      <c r="O53" s="7"/>
      <c r="P53" s="8"/>
      <c r="Q53" s="8"/>
      <c r="R53" s="7"/>
      <c r="S53" s="7"/>
      <c r="T53" s="7"/>
      <c r="U53" s="7"/>
      <c r="V53" s="7"/>
      <c r="W53" s="7"/>
      <c r="X53" s="7"/>
      <c r="Y53" s="7"/>
      <c r="Z53" s="7"/>
    </row>
    <row r="54" spans="1:26" s="15" customFormat="1" ht="15" customHeight="1" x14ac:dyDescent="0.25">
      <c r="A54" s="160" t="s">
        <v>226</v>
      </c>
      <c r="B54" s="48"/>
      <c r="C54" s="24"/>
      <c r="D54" s="25"/>
      <c r="E54" s="26"/>
      <c r="F54" s="144">
        <f t="shared" si="3"/>
        <v>0</v>
      </c>
      <c r="J54" s="7"/>
      <c r="K54" s="7"/>
      <c r="L54" s="27"/>
      <c r="M54" s="7"/>
      <c r="N54" s="7"/>
      <c r="O54" s="7"/>
      <c r="P54" s="8"/>
      <c r="Q54" s="8"/>
      <c r="R54" s="7"/>
      <c r="S54" s="7"/>
      <c r="T54" s="7"/>
      <c r="U54" s="7"/>
      <c r="V54" s="7"/>
      <c r="W54" s="7"/>
      <c r="X54" s="7"/>
      <c r="Y54" s="7"/>
      <c r="Z54" s="7"/>
    </row>
    <row r="55" spans="1:26" s="15" customFormat="1" ht="15" customHeight="1" x14ac:dyDescent="0.25">
      <c r="A55" s="48"/>
      <c r="B55" s="148" t="s">
        <v>9</v>
      </c>
      <c r="C55" s="24"/>
      <c r="D55" s="25"/>
      <c r="E55" s="26"/>
      <c r="F55" s="144"/>
      <c r="H55" s="56"/>
      <c r="J55" s="7"/>
      <c r="K55" s="7"/>
      <c r="L55" s="7"/>
      <c r="M55" s="7"/>
      <c r="N55" s="7"/>
      <c r="O55" s="7"/>
      <c r="P55" s="8"/>
      <c r="Q55" s="8"/>
      <c r="R55" s="7"/>
      <c r="S55" s="7"/>
      <c r="T55" s="7"/>
      <c r="U55" s="7"/>
      <c r="V55" s="7"/>
      <c r="W55" s="7"/>
      <c r="X55" s="7"/>
      <c r="Y55" s="7"/>
      <c r="Z55" s="7"/>
    </row>
    <row r="56" spans="1:26" s="15" customFormat="1" ht="15" customHeight="1" x14ac:dyDescent="0.25">
      <c r="A56" s="160" t="s">
        <v>227</v>
      </c>
      <c r="B56" s="49"/>
      <c r="C56" s="30"/>
      <c r="D56" s="31"/>
      <c r="E56" s="32"/>
      <c r="F56" s="144">
        <f t="shared" si="3"/>
        <v>0</v>
      </c>
      <c r="G56" s="7"/>
      <c r="H56" s="56"/>
      <c r="J56" s="7"/>
      <c r="K56" s="7"/>
      <c r="L56" s="66"/>
      <c r="M56" s="7"/>
      <c r="N56" s="7"/>
      <c r="O56" s="7"/>
      <c r="P56" s="8"/>
      <c r="Q56" s="8"/>
      <c r="R56" s="7"/>
      <c r="S56" s="7"/>
      <c r="T56" s="7"/>
      <c r="U56" s="7"/>
      <c r="V56" s="7"/>
      <c r="W56" s="7"/>
      <c r="X56" s="7"/>
      <c r="Y56" s="7"/>
      <c r="Z56" s="7"/>
    </row>
    <row r="57" spans="1:26" s="15" customFormat="1" ht="15" customHeight="1" x14ac:dyDescent="0.25">
      <c r="A57" s="160" t="s">
        <v>228</v>
      </c>
      <c r="B57" s="49"/>
      <c r="C57" s="30"/>
      <c r="D57" s="31"/>
      <c r="E57" s="32"/>
      <c r="F57" s="144">
        <f t="shared" si="3"/>
        <v>0</v>
      </c>
      <c r="G57" s="7"/>
      <c r="H57" s="56"/>
      <c r="J57" s="7"/>
      <c r="K57" s="7"/>
      <c r="L57" s="66"/>
      <c r="M57" s="7"/>
      <c r="N57" s="7"/>
      <c r="O57" s="7"/>
      <c r="P57" s="8"/>
      <c r="Q57" s="8"/>
      <c r="R57" s="7"/>
      <c r="S57" s="7"/>
      <c r="T57" s="7"/>
      <c r="U57" s="7"/>
      <c r="V57" s="7"/>
      <c r="W57" s="7"/>
      <c r="X57" s="7"/>
      <c r="Y57" s="7"/>
      <c r="Z57" s="7"/>
    </row>
    <row r="58" spans="1:26" s="15" customFormat="1" ht="15" customHeight="1" x14ac:dyDescent="0.25">
      <c r="A58" s="167"/>
      <c r="B58" s="166"/>
      <c r="C58" s="30"/>
      <c r="D58" s="31"/>
      <c r="E58" s="32"/>
      <c r="F58" s="144"/>
      <c r="G58" s="7"/>
      <c r="H58" s="56"/>
      <c r="J58" s="7"/>
      <c r="K58" s="7"/>
      <c r="L58" s="66"/>
      <c r="M58" s="7"/>
      <c r="N58" s="7"/>
      <c r="O58" s="7"/>
      <c r="P58" s="8"/>
      <c r="Q58" s="8"/>
      <c r="R58" s="7"/>
      <c r="S58" s="7"/>
      <c r="T58" s="7"/>
      <c r="U58" s="7"/>
      <c r="V58" s="7"/>
      <c r="W58" s="7"/>
      <c r="X58" s="7"/>
      <c r="Y58" s="7"/>
      <c r="Z58" s="7"/>
    </row>
    <row r="59" spans="1:26" s="15" customFormat="1" x14ac:dyDescent="0.25">
      <c r="A59" s="14" t="s">
        <v>6</v>
      </c>
      <c r="B59" s="172" t="s">
        <v>271</v>
      </c>
      <c r="C59" s="33"/>
      <c r="D59" s="34"/>
      <c r="E59" s="33"/>
      <c r="F59" s="44"/>
      <c r="J59" s="7"/>
      <c r="K59" s="7"/>
      <c r="L59" s="66"/>
      <c r="M59" s="7"/>
      <c r="N59" s="7"/>
      <c r="O59" s="7"/>
      <c r="P59" s="8"/>
      <c r="Q59" s="8"/>
      <c r="R59" s="7"/>
      <c r="S59" s="7"/>
      <c r="T59" s="7"/>
      <c r="U59" s="7"/>
      <c r="V59" s="7"/>
      <c r="W59" s="7"/>
      <c r="X59" s="7"/>
      <c r="Y59" s="7"/>
      <c r="Z59" s="7"/>
    </row>
    <row r="60" spans="1:26" s="15" customFormat="1" ht="15" customHeight="1" x14ac:dyDescent="0.25">
      <c r="A60" s="22"/>
      <c r="B60" s="45" t="s">
        <v>80</v>
      </c>
      <c r="C60" s="37"/>
      <c r="D60" s="38"/>
      <c r="E60" s="39"/>
      <c r="F60" s="146"/>
      <c r="J60" s="7"/>
      <c r="K60" s="7"/>
      <c r="L60" s="66"/>
      <c r="M60" s="7"/>
      <c r="N60" s="7"/>
      <c r="O60" s="7"/>
      <c r="P60" s="8"/>
      <c r="Q60" s="8"/>
      <c r="R60" s="7"/>
      <c r="S60" s="7"/>
      <c r="T60" s="7"/>
      <c r="U60" s="7"/>
      <c r="V60" s="7"/>
      <c r="W60" s="7"/>
      <c r="X60" s="7"/>
      <c r="Y60" s="7"/>
      <c r="Z60" s="66"/>
    </row>
    <row r="61" spans="1:26" s="15" customFormat="1" ht="15" customHeight="1" x14ac:dyDescent="0.25">
      <c r="A61" s="22"/>
      <c r="B61" s="48"/>
      <c r="C61" s="24"/>
      <c r="D61" s="25"/>
      <c r="E61" s="26"/>
      <c r="F61" s="144">
        <f>D61*E61</f>
        <v>0</v>
      </c>
      <c r="J61" s="7"/>
      <c r="K61" s="7"/>
      <c r="L61" s="66"/>
      <c r="M61" s="7"/>
      <c r="N61" s="7"/>
      <c r="O61" s="7"/>
      <c r="P61" s="8"/>
      <c r="Q61" s="8"/>
      <c r="R61" s="7"/>
      <c r="S61" s="7"/>
      <c r="T61" s="7"/>
      <c r="U61" s="7"/>
      <c r="V61" s="7"/>
      <c r="W61" s="7"/>
      <c r="X61" s="7"/>
      <c r="Y61" s="7"/>
      <c r="Z61" s="66"/>
    </row>
    <row r="62" spans="1:26" s="15" customFormat="1" ht="15" customHeight="1" x14ac:dyDescent="0.25">
      <c r="A62" s="22"/>
      <c r="B62" s="48" t="s">
        <v>11</v>
      </c>
      <c r="C62" s="24"/>
      <c r="D62" s="25"/>
      <c r="E62" s="26"/>
      <c r="F62" s="144"/>
      <c r="H62" s="56"/>
      <c r="J62" s="7"/>
      <c r="K62" s="7"/>
      <c r="L62" s="66"/>
      <c r="M62" s="7"/>
      <c r="N62" s="7"/>
      <c r="O62" s="7"/>
      <c r="P62" s="8"/>
      <c r="Q62" s="8"/>
      <c r="R62" s="7"/>
      <c r="S62" s="7"/>
      <c r="T62" s="7"/>
      <c r="U62" s="7"/>
      <c r="V62" s="7"/>
      <c r="W62" s="7"/>
      <c r="X62" s="7"/>
      <c r="Y62" s="7"/>
      <c r="Z62" s="66"/>
    </row>
    <row r="63" spans="1:26" s="15" customFormat="1" ht="15" customHeight="1" x14ac:dyDescent="0.25">
      <c r="A63" s="22"/>
      <c r="B63" s="48"/>
      <c r="C63" s="24"/>
      <c r="D63" s="25"/>
      <c r="E63" s="26"/>
      <c r="F63" s="144">
        <f>D63*E63</f>
        <v>0</v>
      </c>
      <c r="G63" s="7"/>
      <c r="H63" s="56"/>
      <c r="I63" s="7"/>
      <c r="J63" s="7"/>
      <c r="K63" s="7"/>
      <c r="L63" s="66"/>
      <c r="M63" s="7"/>
      <c r="N63" s="7"/>
      <c r="O63" s="7"/>
      <c r="P63" s="8"/>
      <c r="Q63" s="8"/>
      <c r="R63" s="7"/>
      <c r="S63" s="7"/>
      <c r="T63" s="7"/>
      <c r="U63" s="7"/>
      <c r="V63" s="7"/>
      <c r="W63" s="7"/>
      <c r="X63" s="7"/>
      <c r="Y63" s="7"/>
      <c r="Z63" s="66"/>
    </row>
    <row r="64" spans="1:26" s="15" customFormat="1" ht="15" customHeight="1" x14ac:dyDescent="0.25">
      <c r="A64" s="22"/>
      <c r="B64" s="48" t="s">
        <v>12</v>
      </c>
      <c r="C64" s="24"/>
      <c r="D64" s="25"/>
      <c r="E64" s="26"/>
      <c r="F64" s="144"/>
      <c r="G64" s="7"/>
      <c r="H64" s="56"/>
      <c r="I64" s="7"/>
      <c r="J64" s="7"/>
      <c r="K64" s="7"/>
      <c r="L64" s="66"/>
      <c r="M64" s="7"/>
      <c r="N64" s="7"/>
      <c r="O64" s="7"/>
      <c r="P64" s="8"/>
      <c r="Q64" s="8"/>
      <c r="R64" s="7"/>
      <c r="S64" s="7"/>
      <c r="T64" s="7"/>
      <c r="U64" s="7"/>
      <c r="V64" s="7"/>
      <c r="W64" s="7"/>
      <c r="X64" s="7"/>
      <c r="Y64" s="7"/>
      <c r="Z64" s="66"/>
    </row>
    <row r="65" spans="1:26" s="15" customFormat="1" ht="15" customHeight="1" x14ac:dyDescent="0.25">
      <c r="A65" s="22"/>
      <c r="B65" s="49"/>
      <c r="C65" s="30"/>
      <c r="D65" s="31"/>
      <c r="E65" s="32"/>
      <c r="F65" s="144">
        <f>D65*E65</f>
        <v>0</v>
      </c>
      <c r="G65" s="7"/>
      <c r="H65" s="56"/>
      <c r="I65" s="7"/>
      <c r="J65" s="7"/>
      <c r="K65" s="7"/>
      <c r="L65" s="66"/>
      <c r="M65" s="7"/>
      <c r="N65" s="7"/>
      <c r="O65" s="7"/>
      <c r="P65" s="8"/>
      <c r="Q65" s="8"/>
      <c r="R65" s="7"/>
      <c r="S65" s="7"/>
      <c r="T65" s="7"/>
      <c r="U65" s="7"/>
      <c r="V65" s="7"/>
      <c r="W65" s="7"/>
      <c r="X65" s="7"/>
      <c r="Y65" s="7"/>
      <c r="Z65" s="7"/>
    </row>
    <row r="66" spans="1:26" s="15" customFormat="1" x14ac:dyDescent="0.25">
      <c r="A66" s="333" t="s">
        <v>50</v>
      </c>
      <c r="B66" s="334"/>
      <c r="C66" s="173"/>
      <c r="D66" s="174"/>
      <c r="E66" s="175"/>
      <c r="F66" s="176">
        <f>SUM(F11:F64)</f>
        <v>0</v>
      </c>
      <c r="G66" s="7"/>
      <c r="H66" s="59"/>
      <c r="I66" s="7"/>
      <c r="J66" s="7"/>
      <c r="K66" s="7"/>
      <c r="L66" s="66"/>
      <c r="M66" s="7"/>
      <c r="N66" s="7"/>
      <c r="O66" s="7"/>
      <c r="P66" s="8"/>
      <c r="Q66" s="8"/>
      <c r="R66" s="7"/>
      <c r="S66" s="7"/>
      <c r="T66" s="7"/>
      <c r="U66" s="7"/>
      <c r="V66" s="7"/>
      <c r="W66" s="7"/>
      <c r="X66" s="7"/>
      <c r="Y66" s="7"/>
      <c r="Z66" s="7"/>
    </row>
    <row r="67" spans="1:26" s="15" customFormat="1" x14ac:dyDescent="0.25">
      <c r="A67" s="337" t="s">
        <v>269</v>
      </c>
      <c r="B67" s="338"/>
      <c r="C67" s="177"/>
      <c r="D67" s="238">
        <f>SUM(D11:D65)</f>
        <v>0</v>
      </c>
      <c r="E67" s="178" t="s">
        <v>33</v>
      </c>
      <c r="F67" s="179"/>
      <c r="G67" s="7"/>
      <c r="H67" s="7"/>
      <c r="I67" s="7"/>
      <c r="J67" s="7"/>
      <c r="K67" s="7"/>
      <c r="L67" s="66"/>
      <c r="M67" s="7"/>
      <c r="N67" s="7"/>
      <c r="O67" s="7"/>
      <c r="P67" s="8"/>
      <c r="Q67" s="8"/>
      <c r="R67" s="7"/>
      <c r="S67" s="7"/>
      <c r="T67" s="7"/>
      <c r="U67" s="7"/>
      <c r="V67" s="7"/>
      <c r="W67" s="7"/>
      <c r="X67" s="7"/>
      <c r="Y67" s="7"/>
      <c r="Z67" s="7"/>
    </row>
    <row r="68" spans="1:26" s="15" customFormat="1" ht="60" customHeight="1" thickBot="1" x14ac:dyDescent="0.3">
      <c r="A68" s="335"/>
      <c r="B68" s="336"/>
      <c r="C68" s="336"/>
      <c r="D68" s="336"/>
      <c r="E68" s="336"/>
      <c r="F68" s="336"/>
      <c r="G68" s="7"/>
      <c r="H68" s="7"/>
      <c r="I68" s="7"/>
      <c r="J68" s="7"/>
      <c r="K68" s="7"/>
      <c r="L68" s="7"/>
      <c r="M68" s="7"/>
      <c r="N68" s="7"/>
      <c r="O68" s="7"/>
      <c r="P68" s="8"/>
      <c r="Q68" s="8"/>
      <c r="R68" s="7"/>
      <c r="S68" s="7"/>
      <c r="T68" s="7"/>
      <c r="U68" s="7"/>
      <c r="V68" s="7"/>
      <c r="W68" s="7"/>
      <c r="X68" s="7"/>
      <c r="Y68" s="7"/>
      <c r="Z68" s="7"/>
    </row>
    <row r="69" spans="1:26" s="15" customFormat="1" ht="12.75" customHeight="1" x14ac:dyDescent="0.25">
      <c r="A69" s="322" t="s">
        <v>30</v>
      </c>
      <c r="B69" s="323"/>
      <c r="C69" s="323"/>
      <c r="D69" s="323"/>
      <c r="E69" s="323"/>
      <c r="F69" s="324"/>
      <c r="G69" s="7"/>
      <c r="H69" s="7"/>
      <c r="I69" s="7"/>
      <c r="J69" s="374" t="s">
        <v>207</v>
      </c>
      <c r="K69" s="375"/>
      <c r="L69" s="375"/>
      <c r="M69" s="375"/>
      <c r="N69" s="376"/>
      <c r="O69" s="7"/>
      <c r="P69" s="8"/>
      <c r="Q69" s="8"/>
      <c r="R69" s="7"/>
      <c r="S69" s="7"/>
      <c r="T69" s="7"/>
      <c r="U69" s="7"/>
      <c r="V69" s="7"/>
      <c r="W69" s="7"/>
      <c r="X69" s="7"/>
      <c r="Y69" s="7"/>
      <c r="Z69" s="7"/>
    </row>
    <row r="70" spans="1:26" s="15" customFormat="1" ht="12.75" customHeight="1" x14ac:dyDescent="0.25">
      <c r="A70" s="325"/>
      <c r="B70" s="326"/>
      <c r="C70" s="326"/>
      <c r="D70" s="326"/>
      <c r="E70" s="326"/>
      <c r="F70" s="327"/>
      <c r="G70" s="7"/>
      <c r="H70" s="7"/>
      <c r="I70" s="7"/>
      <c r="J70" s="377"/>
      <c r="K70" s="378"/>
      <c r="L70" s="378"/>
      <c r="M70" s="378"/>
      <c r="N70" s="379"/>
      <c r="O70" s="7"/>
      <c r="P70" s="8"/>
      <c r="Q70" s="8"/>
      <c r="R70" s="7"/>
      <c r="S70" s="7"/>
      <c r="T70" s="7"/>
      <c r="U70" s="7"/>
      <c r="V70" s="7"/>
      <c r="W70" s="7"/>
      <c r="X70" s="7"/>
      <c r="Y70" s="7"/>
      <c r="Z70" s="7"/>
    </row>
    <row r="71" spans="1:26" s="15" customFormat="1" ht="12.75" customHeight="1" thickBot="1" x14ac:dyDescent="0.3">
      <c r="A71" s="328" t="s">
        <v>10</v>
      </c>
      <c r="B71" s="330" t="s">
        <v>81</v>
      </c>
      <c r="C71" s="307" t="s">
        <v>29</v>
      </c>
      <c r="D71" s="307" t="s">
        <v>39</v>
      </c>
      <c r="E71" s="332" t="s">
        <v>1</v>
      </c>
      <c r="F71" s="332" t="s">
        <v>2</v>
      </c>
      <c r="G71" s="7"/>
      <c r="H71" s="7"/>
      <c r="I71" s="7"/>
      <c r="J71" s="187"/>
      <c r="L71" s="189" t="s">
        <v>244</v>
      </c>
      <c r="N71" s="188"/>
      <c r="O71" s="7"/>
      <c r="P71" s="8"/>
      <c r="Q71" s="8"/>
      <c r="R71" s="7"/>
      <c r="S71" s="7"/>
      <c r="T71" s="7"/>
      <c r="U71" s="7"/>
      <c r="V71" s="7"/>
      <c r="W71" s="7"/>
      <c r="X71" s="7"/>
      <c r="Y71" s="7"/>
      <c r="Z71" s="7"/>
    </row>
    <row r="72" spans="1:26" s="15" customFormat="1" ht="15" customHeight="1" thickBot="1" x14ac:dyDescent="0.35">
      <c r="A72" s="329"/>
      <c r="B72" s="331"/>
      <c r="C72" s="373"/>
      <c r="D72" s="308"/>
      <c r="E72" s="308"/>
      <c r="F72" s="308"/>
      <c r="G72" s="7"/>
      <c r="H72" s="7"/>
      <c r="I72" s="7"/>
      <c r="J72" s="365" t="s">
        <v>241</v>
      </c>
      <c r="K72" s="366"/>
      <c r="L72" s="186"/>
      <c r="M72" s="180"/>
      <c r="N72" s="188"/>
      <c r="O72" s="309" t="s">
        <v>179</v>
      </c>
      <c r="P72" s="8"/>
      <c r="Q72" s="8"/>
      <c r="R72" s="7"/>
      <c r="S72" s="7"/>
      <c r="T72" s="7"/>
      <c r="U72" s="7"/>
      <c r="V72" s="7"/>
      <c r="W72" s="7"/>
      <c r="X72" s="7"/>
      <c r="Y72" s="7"/>
      <c r="Z72" s="7"/>
    </row>
    <row r="73" spans="1:26" s="15" customFormat="1" ht="15" customHeight="1" thickBot="1" x14ac:dyDescent="0.3">
      <c r="A73" s="22"/>
      <c r="B73" s="48" t="s">
        <v>169</v>
      </c>
      <c r="C73" s="24"/>
      <c r="D73" s="54"/>
      <c r="E73" s="26">
        <v>0.18</v>
      </c>
      <c r="F73" s="144">
        <f>D73*E73</f>
        <v>0</v>
      </c>
      <c r="G73" s="7"/>
      <c r="H73" s="7"/>
      <c r="I73" s="7"/>
      <c r="J73" s="111"/>
      <c r="K73" s="7" t="s">
        <v>243</v>
      </c>
      <c r="L73" s="7"/>
      <c r="M73" s="7" t="s">
        <v>242</v>
      </c>
      <c r="N73" s="188"/>
      <c r="O73" s="310"/>
      <c r="P73" s="8"/>
      <c r="Q73" s="8"/>
      <c r="R73" s="7"/>
      <c r="S73" s="7"/>
      <c r="T73" s="7"/>
      <c r="U73" s="7"/>
      <c r="V73" s="7"/>
      <c r="W73" s="7"/>
      <c r="X73" s="7"/>
      <c r="Y73" s="7"/>
      <c r="Z73" s="7"/>
    </row>
    <row r="74" spans="1:26" s="15" customFormat="1" ht="15" customHeight="1" thickTop="1" thickBot="1" x14ac:dyDescent="0.3">
      <c r="A74" s="22"/>
      <c r="B74" s="55" t="s">
        <v>170</v>
      </c>
      <c r="C74" s="24"/>
      <c r="D74" s="54"/>
      <c r="E74" s="26">
        <v>0.14000000000000001</v>
      </c>
      <c r="F74" s="144">
        <f>D74*E74</f>
        <v>0</v>
      </c>
      <c r="G74" s="7"/>
      <c r="H74" s="7"/>
      <c r="I74" s="7"/>
      <c r="J74" s="111" t="s">
        <v>138</v>
      </c>
      <c r="K74" s="20"/>
      <c r="L74" s="7"/>
      <c r="M74" s="21"/>
      <c r="N74" s="188"/>
      <c r="O74" s="190">
        <f>K76-K74</f>
        <v>0</v>
      </c>
      <c r="P74" s="8"/>
      <c r="Q74" s="8"/>
      <c r="R74" s="7"/>
      <c r="S74" s="7"/>
      <c r="T74" s="7"/>
      <c r="U74" s="7"/>
      <c r="V74" s="7"/>
      <c r="W74" s="7"/>
      <c r="X74" s="7"/>
      <c r="Y74" s="7"/>
      <c r="Z74" s="7"/>
    </row>
    <row r="75" spans="1:26" s="15" customFormat="1" ht="15" customHeight="1" thickTop="1" thickBot="1" x14ac:dyDescent="0.3">
      <c r="A75" s="53" t="s">
        <v>42</v>
      </c>
      <c r="B75" s="181" t="s">
        <v>154</v>
      </c>
      <c r="C75" s="50"/>
      <c r="D75" s="50"/>
      <c r="E75" s="50"/>
      <c r="F75" s="51"/>
      <c r="G75" s="7"/>
      <c r="H75" s="7"/>
      <c r="I75" s="7"/>
      <c r="J75" s="111"/>
      <c r="K75" s="27"/>
      <c r="L75" s="7"/>
      <c r="M75" s="28"/>
      <c r="N75" s="188"/>
      <c r="O75" s="191">
        <f>M74-M76</f>
        <v>0</v>
      </c>
      <c r="P75" s="8"/>
      <c r="Q75" s="8"/>
      <c r="R75" s="7"/>
      <c r="S75" s="7"/>
      <c r="T75" s="7"/>
      <c r="U75" s="7"/>
      <c r="V75" s="7"/>
      <c r="W75" s="7"/>
      <c r="X75" s="7"/>
      <c r="Y75" s="7"/>
      <c r="Z75" s="7"/>
    </row>
    <row r="76" spans="1:26" s="15" customFormat="1" ht="15" customHeight="1" thickTop="1" thickBot="1" x14ac:dyDescent="0.3">
      <c r="A76" s="22"/>
      <c r="B76" s="48"/>
      <c r="C76" s="24"/>
      <c r="D76" s="54"/>
      <c r="E76" s="26"/>
      <c r="F76" s="144">
        <f>D76*E76</f>
        <v>0</v>
      </c>
      <c r="G76" s="7"/>
      <c r="H76" s="7"/>
      <c r="I76" s="7"/>
      <c r="J76" s="111" t="s">
        <v>139</v>
      </c>
      <c r="K76" s="20"/>
      <c r="L76" s="7"/>
      <c r="M76" s="21"/>
      <c r="N76" s="188"/>
      <c r="O76" s="194" t="e">
        <f>O75/O74</f>
        <v>#DIV/0!</v>
      </c>
      <c r="P76" s="8"/>
      <c r="Q76" s="8"/>
      <c r="R76" s="7"/>
      <c r="S76" s="7"/>
      <c r="T76" s="7"/>
      <c r="U76" s="7"/>
      <c r="V76" s="7"/>
      <c r="W76" s="7"/>
      <c r="X76" s="7"/>
      <c r="Y76" s="7"/>
      <c r="Z76" s="7"/>
    </row>
    <row r="77" spans="1:26" s="15" customFormat="1" ht="15" customHeight="1" thickTop="1" x14ac:dyDescent="0.25">
      <c r="A77" s="22"/>
      <c r="B77" s="48"/>
      <c r="C77" s="24"/>
      <c r="D77" s="54"/>
      <c r="E77" s="26"/>
      <c r="F77" s="144">
        <f>D77*E77</f>
        <v>0</v>
      </c>
      <c r="G77" s="7"/>
      <c r="H77" s="7"/>
      <c r="I77" s="7"/>
      <c r="J77" s="111"/>
      <c r="K77" s="7"/>
      <c r="L77" s="7"/>
      <c r="M77" s="7"/>
      <c r="N77" s="188"/>
      <c r="O77" s="195" t="e">
        <f>(K79-K74)*O76</f>
        <v>#DIV/0!</v>
      </c>
      <c r="P77" s="8"/>
      <c r="Q77" s="8"/>
      <c r="R77" s="7"/>
      <c r="S77" s="7"/>
      <c r="T77" s="7"/>
      <c r="U77" s="7"/>
      <c r="V77" s="7"/>
      <c r="W77" s="7"/>
      <c r="X77" s="7"/>
      <c r="Y77" s="7"/>
      <c r="Z77" s="7"/>
    </row>
    <row r="78" spans="1:26" s="15" customFormat="1" ht="15" customHeight="1" thickBot="1" x14ac:dyDescent="0.3">
      <c r="A78" s="53" t="s">
        <v>43</v>
      </c>
      <c r="B78" s="181" t="s">
        <v>82</v>
      </c>
      <c r="C78" s="50"/>
      <c r="D78" s="50"/>
      <c r="E78" s="50"/>
      <c r="F78" s="51"/>
      <c r="G78" s="7"/>
      <c r="H78" s="7"/>
      <c r="I78" s="7"/>
      <c r="J78" s="111"/>
      <c r="K78" s="7"/>
      <c r="L78" s="7"/>
      <c r="M78" s="7"/>
      <c r="N78" s="188"/>
      <c r="O78" s="196" t="e">
        <f>M74-O77</f>
        <v>#DIV/0!</v>
      </c>
      <c r="P78" s="8"/>
      <c r="Q78" s="8"/>
      <c r="R78" s="7"/>
      <c r="S78" s="7"/>
      <c r="T78" s="7"/>
      <c r="U78" s="7"/>
      <c r="V78" s="7"/>
      <c r="W78" s="7"/>
      <c r="X78" s="7"/>
      <c r="Y78" s="7"/>
      <c r="Z78" s="7"/>
    </row>
    <row r="79" spans="1:26" s="15" customFormat="1" ht="15" customHeight="1" thickTop="1" thickBot="1" x14ac:dyDescent="0.3">
      <c r="A79" s="22"/>
      <c r="B79" s="48" t="s">
        <v>40</v>
      </c>
      <c r="C79" s="24"/>
      <c r="D79" s="57"/>
      <c r="E79" s="26"/>
      <c r="F79" s="58"/>
      <c r="G79" s="7"/>
      <c r="H79" s="7"/>
      <c r="I79" s="7"/>
      <c r="J79" s="111" t="s">
        <v>140</v>
      </c>
      <c r="K79" s="20">
        <f>$D$67</f>
        <v>0</v>
      </c>
      <c r="L79" s="7"/>
      <c r="M79" s="7"/>
      <c r="N79" s="127"/>
      <c r="O79" s="7"/>
      <c r="P79" s="8"/>
      <c r="Q79" s="8"/>
      <c r="R79" s="7"/>
      <c r="S79" s="7"/>
      <c r="T79" s="7"/>
      <c r="U79" s="7"/>
      <c r="V79" s="7"/>
      <c r="W79" s="7"/>
      <c r="X79" s="7"/>
      <c r="Y79" s="7"/>
      <c r="Z79" s="7"/>
    </row>
    <row r="80" spans="1:26" s="15" customFormat="1" ht="15" customHeight="1" thickTop="1" thickBot="1" x14ac:dyDescent="0.3">
      <c r="A80" s="22"/>
      <c r="B80" s="48" t="s">
        <v>41</v>
      </c>
      <c r="C80" s="24"/>
      <c r="D80" s="57"/>
      <c r="E80" s="60"/>
      <c r="F80" s="58"/>
      <c r="G80" s="7"/>
      <c r="H80" s="7"/>
      <c r="I80" s="7"/>
      <c r="J80" s="111"/>
      <c r="K80" s="7"/>
      <c r="L80" s="7"/>
      <c r="M80" s="7"/>
      <c r="N80" s="127"/>
      <c r="O80" s="7"/>
      <c r="P80" s="8"/>
      <c r="Q80" s="8"/>
      <c r="R80" s="7"/>
      <c r="S80" s="7"/>
      <c r="T80" s="7"/>
      <c r="U80" s="7"/>
      <c r="V80" s="7"/>
      <c r="W80" s="7"/>
      <c r="X80" s="7"/>
      <c r="Y80" s="7"/>
      <c r="Z80" s="7"/>
    </row>
    <row r="81" spans="1:26" s="15" customFormat="1" ht="15" customHeight="1" thickTop="1" thickBot="1" x14ac:dyDescent="0.3">
      <c r="A81" s="53" t="s">
        <v>44</v>
      </c>
      <c r="B81" s="181" t="s">
        <v>28</v>
      </c>
      <c r="C81" s="50"/>
      <c r="D81" s="50"/>
      <c r="E81" s="50"/>
      <c r="F81" s="51"/>
      <c r="G81" s="7"/>
      <c r="H81" s="7"/>
      <c r="I81" s="7"/>
      <c r="J81" s="111" t="s">
        <v>141</v>
      </c>
      <c r="K81" s="193" t="e">
        <f>O78</f>
        <v>#DIV/0!</v>
      </c>
      <c r="L81" s="7"/>
      <c r="M81" s="7"/>
      <c r="N81" s="127"/>
      <c r="O81" s="7"/>
      <c r="P81" s="8"/>
      <c r="Q81" s="8"/>
      <c r="R81" s="7"/>
      <c r="S81" s="7"/>
      <c r="T81" s="7"/>
      <c r="U81" s="7"/>
      <c r="V81" s="7"/>
      <c r="W81" s="7"/>
      <c r="X81" s="7"/>
      <c r="Y81" s="7"/>
      <c r="Z81" s="7"/>
    </row>
    <row r="82" spans="1:26" s="15" customFormat="1" ht="15" customHeight="1" thickTop="1" thickBot="1" x14ac:dyDescent="0.3">
      <c r="A82" s="22"/>
      <c r="B82" s="48" t="s">
        <v>17</v>
      </c>
      <c r="C82" s="24"/>
      <c r="D82" s="54"/>
      <c r="E82" s="26"/>
      <c r="F82" s="144">
        <f t="shared" ref="F82:F90" si="4">D82*E82</f>
        <v>0</v>
      </c>
      <c r="G82" s="7"/>
      <c r="H82" s="7"/>
      <c r="I82" s="7"/>
      <c r="J82" s="122"/>
      <c r="K82" s="124"/>
      <c r="L82" s="124"/>
      <c r="M82" s="124"/>
      <c r="N82" s="126"/>
      <c r="O82" s="7"/>
      <c r="P82" s="8"/>
      <c r="Q82" s="8"/>
      <c r="R82" s="7"/>
      <c r="S82" s="7"/>
      <c r="T82" s="7"/>
      <c r="U82" s="7"/>
      <c r="V82" s="7"/>
      <c r="W82" s="7"/>
      <c r="X82" s="7"/>
      <c r="Y82" s="7"/>
      <c r="Z82" s="7"/>
    </row>
    <row r="83" spans="1:26" x14ac:dyDescent="0.25">
      <c r="A83" s="22"/>
      <c r="B83" s="48"/>
      <c r="C83" s="24"/>
      <c r="D83" s="54"/>
      <c r="E83" s="26"/>
      <c r="F83" s="144">
        <f t="shared" si="4"/>
        <v>0</v>
      </c>
    </row>
    <row r="84" spans="1:26" x14ac:dyDescent="0.25">
      <c r="A84" s="22"/>
      <c r="B84" s="48" t="s">
        <v>18</v>
      </c>
      <c r="C84" s="24"/>
      <c r="D84" s="54"/>
      <c r="E84" s="26"/>
      <c r="F84" s="144">
        <f t="shared" si="4"/>
        <v>0</v>
      </c>
    </row>
    <row r="85" spans="1:26" x14ac:dyDescent="0.25">
      <c r="A85" s="22"/>
      <c r="B85" s="48"/>
      <c r="C85" s="24"/>
      <c r="D85" s="54"/>
      <c r="E85" s="26"/>
      <c r="F85" s="144">
        <f t="shared" si="4"/>
        <v>0</v>
      </c>
    </row>
    <row r="86" spans="1:26" s="15" customFormat="1" ht="15.75" customHeight="1" x14ac:dyDescent="0.25">
      <c r="A86" s="22"/>
      <c r="B86" s="48" t="s">
        <v>19</v>
      </c>
      <c r="C86" s="24"/>
      <c r="D86" s="54"/>
      <c r="E86" s="26"/>
      <c r="F86" s="144">
        <f t="shared" si="4"/>
        <v>0</v>
      </c>
      <c r="G86" s="7"/>
      <c r="H86" s="7"/>
      <c r="I86" s="7"/>
      <c r="J86" s="7"/>
      <c r="K86" s="7"/>
      <c r="L86" s="7"/>
      <c r="M86" s="7"/>
      <c r="N86" s="7"/>
      <c r="O86" s="7"/>
      <c r="P86" s="8"/>
      <c r="Q86" s="8"/>
      <c r="R86" s="7"/>
      <c r="S86" s="7"/>
      <c r="T86" s="7"/>
      <c r="U86" s="7"/>
      <c r="V86" s="7"/>
      <c r="W86" s="7"/>
      <c r="X86" s="7"/>
      <c r="Y86" s="7"/>
      <c r="Z86" s="7"/>
    </row>
    <row r="87" spans="1:26" s="15" customFormat="1" ht="15.75" customHeight="1" x14ac:dyDescent="0.25">
      <c r="A87" s="22"/>
      <c r="B87" s="48"/>
      <c r="C87" s="24"/>
      <c r="D87" s="54"/>
      <c r="E87" s="26"/>
      <c r="F87" s="144">
        <f t="shared" si="4"/>
        <v>0</v>
      </c>
      <c r="G87" s="7"/>
      <c r="H87" s="7"/>
      <c r="I87" s="7"/>
      <c r="J87" s="7"/>
      <c r="K87" s="7"/>
      <c r="L87" s="7"/>
      <c r="M87" s="7"/>
      <c r="N87" s="7"/>
      <c r="O87" s="7"/>
      <c r="P87" s="8"/>
      <c r="Q87" s="8"/>
      <c r="R87" s="7"/>
      <c r="S87" s="7"/>
      <c r="T87" s="7"/>
      <c r="U87" s="7"/>
      <c r="V87" s="7"/>
      <c r="W87" s="7"/>
      <c r="X87" s="7"/>
      <c r="Y87" s="7"/>
      <c r="Z87" s="7"/>
    </row>
    <row r="88" spans="1:26" s="15" customFormat="1" ht="15.75" customHeight="1" x14ac:dyDescent="0.25">
      <c r="A88" s="53" t="s">
        <v>45</v>
      </c>
      <c r="B88" s="169" t="s">
        <v>83</v>
      </c>
      <c r="C88" s="182"/>
      <c r="D88" s="182"/>
      <c r="E88" s="182"/>
      <c r="F88" s="182"/>
      <c r="G88" s="7"/>
      <c r="H88" s="7"/>
      <c r="I88" s="7"/>
      <c r="J88" s="7"/>
      <c r="K88" s="7"/>
      <c r="L88" s="7"/>
      <c r="M88" s="7"/>
      <c r="N88" s="7"/>
      <c r="O88" s="7"/>
      <c r="P88" s="8"/>
      <c r="Q88" s="8"/>
      <c r="R88" s="7"/>
      <c r="S88" s="7"/>
      <c r="T88" s="7"/>
      <c r="U88" s="7"/>
      <c r="V88" s="7"/>
      <c r="W88" s="7"/>
      <c r="X88" s="7"/>
      <c r="Y88" s="7"/>
      <c r="Z88" s="7"/>
    </row>
    <row r="89" spans="1:26" s="15" customFormat="1" ht="15.75" customHeight="1" x14ac:dyDescent="0.25">
      <c r="A89" s="22"/>
      <c r="B89" s="48" t="s">
        <v>21</v>
      </c>
      <c r="C89" s="24"/>
      <c r="D89" s="54"/>
      <c r="E89" s="26"/>
      <c r="F89" s="144">
        <f t="shared" si="4"/>
        <v>0</v>
      </c>
      <c r="G89" s="7"/>
      <c r="H89" s="7"/>
      <c r="I89" s="7"/>
      <c r="J89" s="7"/>
      <c r="K89" s="7"/>
      <c r="L89" s="7"/>
      <c r="M89" s="7"/>
      <c r="N89" s="7"/>
      <c r="O89" s="7"/>
      <c r="P89" s="8"/>
      <c r="Q89" s="8"/>
      <c r="R89" s="7"/>
      <c r="S89" s="7"/>
      <c r="T89" s="7"/>
      <c r="U89" s="7"/>
      <c r="V89" s="7"/>
      <c r="W89" s="7"/>
      <c r="X89" s="7"/>
      <c r="Y89" s="7"/>
      <c r="Z89" s="7"/>
    </row>
    <row r="90" spans="1:26" s="15" customFormat="1" ht="15.75" customHeight="1" x14ac:dyDescent="0.25">
      <c r="A90" s="22"/>
      <c r="B90" s="48" t="s">
        <v>21</v>
      </c>
      <c r="C90" s="24"/>
      <c r="D90" s="54"/>
      <c r="E90" s="26"/>
      <c r="F90" s="144">
        <f t="shared" si="4"/>
        <v>0</v>
      </c>
      <c r="G90" s="7"/>
      <c r="H90" s="7"/>
      <c r="I90" s="7"/>
      <c r="J90" s="7"/>
      <c r="K90" s="7"/>
      <c r="L90" s="7"/>
      <c r="M90" s="7"/>
      <c r="N90" s="7"/>
      <c r="O90" s="7"/>
      <c r="P90" s="8"/>
      <c r="Q90" s="8"/>
      <c r="R90" s="7"/>
      <c r="S90" s="7"/>
      <c r="T90" s="7"/>
      <c r="U90" s="7"/>
      <c r="V90" s="7"/>
      <c r="W90" s="7"/>
      <c r="X90" s="7"/>
      <c r="Y90" s="7"/>
      <c r="Z90" s="7"/>
    </row>
    <row r="91" spans="1:26" s="15" customFormat="1" ht="15.75" customHeight="1" x14ac:dyDescent="0.25">
      <c r="A91" s="53" t="s">
        <v>46</v>
      </c>
      <c r="B91" s="169" t="s">
        <v>84</v>
      </c>
      <c r="C91" s="182"/>
      <c r="D91" s="182"/>
      <c r="E91" s="182"/>
      <c r="F91" s="182"/>
      <c r="G91" s="7"/>
      <c r="H91" s="7"/>
      <c r="I91" s="7"/>
      <c r="J91" s="7"/>
      <c r="K91" s="7"/>
      <c r="L91" s="7"/>
      <c r="M91" s="7"/>
      <c r="N91" s="7"/>
      <c r="O91" s="7"/>
      <c r="P91" s="8"/>
      <c r="Q91" s="8"/>
      <c r="R91" s="7"/>
      <c r="S91" s="7"/>
      <c r="T91" s="7"/>
      <c r="U91" s="7"/>
      <c r="V91" s="7"/>
      <c r="W91" s="7"/>
      <c r="X91" s="7"/>
      <c r="Y91" s="7"/>
      <c r="Z91" s="7"/>
    </row>
    <row r="92" spans="1:26" s="15" customFormat="1" ht="15.75" customHeight="1" x14ac:dyDescent="0.25">
      <c r="A92" s="22"/>
      <c r="B92" s="48"/>
      <c r="C92" s="24"/>
      <c r="D92" s="54"/>
      <c r="E92" s="26"/>
      <c r="F92" s="144">
        <f>D92*E92</f>
        <v>0</v>
      </c>
      <c r="G92" s="7"/>
      <c r="H92" s="7"/>
      <c r="I92" s="7"/>
      <c r="J92" s="7"/>
      <c r="K92" s="7"/>
      <c r="L92" s="7"/>
      <c r="M92" s="7"/>
      <c r="N92" s="7"/>
      <c r="O92" s="7"/>
      <c r="P92" s="8"/>
      <c r="Q92" s="8"/>
      <c r="R92" s="7"/>
      <c r="S92" s="7"/>
      <c r="T92" s="7"/>
      <c r="U92" s="7"/>
      <c r="V92" s="7"/>
      <c r="W92" s="7"/>
      <c r="X92" s="7"/>
      <c r="Y92" s="7"/>
      <c r="Z92" s="7"/>
    </row>
    <row r="93" spans="1:26" s="15" customFormat="1" ht="15.75" customHeight="1" x14ac:dyDescent="0.25">
      <c r="A93" s="22"/>
      <c r="B93" s="48"/>
      <c r="C93" s="24"/>
      <c r="D93" s="54"/>
      <c r="E93" s="26"/>
      <c r="F93" s="144">
        <f>D93*E93</f>
        <v>0</v>
      </c>
      <c r="G93" s="7"/>
      <c r="H93" s="7"/>
      <c r="I93" s="7"/>
      <c r="J93" s="7"/>
      <c r="K93" s="7"/>
      <c r="L93" s="7"/>
      <c r="M93" s="7"/>
      <c r="N93" s="7"/>
      <c r="O93" s="7"/>
      <c r="P93" s="8"/>
      <c r="Q93" s="8"/>
      <c r="R93" s="7"/>
      <c r="S93" s="7"/>
      <c r="T93" s="7"/>
      <c r="U93" s="7"/>
      <c r="V93" s="7"/>
      <c r="W93" s="7"/>
      <c r="X93" s="7"/>
      <c r="Y93" s="7"/>
      <c r="Z93" s="7"/>
    </row>
    <row r="94" spans="1:26" s="15" customFormat="1" ht="15.75" customHeight="1" x14ac:dyDescent="0.25">
      <c r="A94" s="22"/>
      <c r="B94" s="48"/>
      <c r="C94" s="24"/>
      <c r="D94" s="54"/>
      <c r="E94" s="26"/>
      <c r="F94" s="144">
        <f>D94*E94</f>
        <v>0</v>
      </c>
      <c r="G94" s="7"/>
      <c r="H94" s="7"/>
      <c r="I94" s="7"/>
      <c r="J94" s="7"/>
      <c r="K94" s="7"/>
      <c r="L94" s="7"/>
      <c r="M94" s="7"/>
      <c r="N94" s="7"/>
      <c r="O94" s="7"/>
      <c r="P94" s="8"/>
      <c r="Q94" s="8"/>
      <c r="R94" s="7"/>
      <c r="S94" s="7"/>
      <c r="T94" s="7"/>
      <c r="U94" s="7"/>
      <c r="V94" s="7"/>
      <c r="W94" s="7"/>
      <c r="X94" s="7"/>
      <c r="Y94" s="7"/>
      <c r="Z94" s="7"/>
    </row>
    <row r="95" spans="1:26" s="15" customFormat="1" ht="15.75" customHeight="1" x14ac:dyDescent="0.25">
      <c r="A95" s="53" t="s">
        <v>47</v>
      </c>
      <c r="B95" s="170" t="s">
        <v>85</v>
      </c>
      <c r="C95" s="183"/>
      <c r="D95" s="183"/>
      <c r="E95" s="183"/>
      <c r="F95" s="183"/>
      <c r="G95" s="7"/>
      <c r="H95" s="7"/>
      <c r="I95" s="7"/>
      <c r="J95" s="7"/>
      <c r="K95" s="7"/>
      <c r="L95" s="7"/>
      <c r="M95" s="7"/>
      <c r="N95" s="7"/>
      <c r="O95" s="7"/>
      <c r="P95" s="8"/>
      <c r="Q95" s="8"/>
      <c r="R95" s="7"/>
      <c r="S95" s="7"/>
      <c r="T95" s="7"/>
      <c r="U95" s="7"/>
      <c r="V95" s="7"/>
      <c r="W95" s="7"/>
      <c r="X95" s="7"/>
      <c r="Y95" s="7"/>
      <c r="Z95" s="7"/>
    </row>
    <row r="96" spans="1:26" s="15" customFormat="1" ht="15.75" customHeight="1" x14ac:dyDescent="0.25">
      <c r="A96" s="22"/>
      <c r="B96" s="48"/>
      <c r="C96" s="24"/>
      <c r="D96" s="54"/>
      <c r="E96" s="26"/>
      <c r="F96" s="144">
        <f>D96*E96</f>
        <v>0</v>
      </c>
      <c r="G96" s="7"/>
      <c r="H96" s="7"/>
      <c r="I96" s="7"/>
      <c r="J96" s="7"/>
      <c r="K96" s="7"/>
      <c r="L96" s="7"/>
      <c r="M96" s="7"/>
      <c r="N96" s="7"/>
      <c r="O96" s="7"/>
      <c r="P96" s="8"/>
      <c r="Q96" s="8"/>
      <c r="R96" s="7"/>
      <c r="S96" s="7"/>
      <c r="T96" s="7"/>
      <c r="U96" s="7"/>
      <c r="V96" s="7"/>
      <c r="W96" s="7"/>
      <c r="X96" s="7"/>
      <c r="Y96" s="7"/>
      <c r="Z96" s="7"/>
    </row>
    <row r="97" spans="1:15" ht="17.25" customHeight="1" x14ac:dyDescent="0.25">
      <c r="A97" s="53" t="s">
        <v>48</v>
      </c>
      <c r="B97" s="169" t="s">
        <v>86</v>
      </c>
      <c r="C97" s="229"/>
      <c r="D97" s="229"/>
      <c r="E97" s="229"/>
      <c r="F97" s="230"/>
    </row>
    <row r="98" spans="1:15" x14ac:dyDescent="0.25">
      <c r="A98" s="22"/>
      <c r="B98" s="48"/>
      <c r="C98" s="24"/>
      <c r="D98" s="54"/>
      <c r="E98" s="26"/>
      <c r="F98" s="144">
        <f>D98*E98</f>
        <v>0</v>
      </c>
    </row>
    <row r="99" spans="1:15" x14ac:dyDescent="0.25">
      <c r="A99" s="22"/>
      <c r="B99" s="48"/>
      <c r="C99" s="24"/>
      <c r="D99" s="54"/>
      <c r="E99" s="26"/>
      <c r="F99" s="144">
        <f>D99*E99</f>
        <v>0</v>
      </c>
    </row>
    <row r="100" spans="1:15" x14ac:dyDescent="0.25">
      <c r="A100" s="362" t="s">
        <v>49</v>
      </c>
      <c r="B100" s="363"/>
      <c r="C100" s="141"/>
      <c r="D100" s="141"/>
      <c r="E100" s="184"/>
      <c r="F100" s="145">
        <f>SUM(F73:F99)</f>
        <v>0</v>
      </c>
    </row>
    <row r="101" spans="1:15" ht="23.25" customHeight="1" x14ac:dyDescent="0.25">
      <c r="A101" s="367" t="s">
        <v>240</v>
      </c>
      <c r="B101" s="368"/>
      <c r="C101" s="368"/>
      <c r="D101" s="368"/>
      <c r="E101" s="368"/>
      <c r="F101" s="369"/>
    </row>
    <row r="102" spans="1:15" ht="23.25" customHeight="1" x14ac:dyDescent="0.25">
      <c r="A102" s="370"/>
      <c r="B102" s="371"/>
      <c r="C102" s="371"/>
      <c r="D102" s="371"/>
      <c r="E102" s="371"/>
      <c r="F102" s="372"/>
    </row>
    <row r="103" spans="1:15" ht="23.25" customHeight="1" x14ac:dyDescent="0.25">
      <c r="A103" s="370"/>
      <c r="B103" s="371"/>
      <c r="C103" s="371"/>
      <c r="D103" s="371"/>
      <c r="E103" s="371"/>
      <c r="F103" s="372"/>
      <c r="O103" s="320" t="s">
        <v>272</v>
      </c>
    </row>
    <row r="104" spans="1:15" ht="23.25" customHeight="1" x14ac:dyDescent="0.25">
      <c r="A104" s="370"/>
      <c r="B104" s="371"/>
      <c r="C104" s="371"/>
      <c r="D104" s="371"/>
      <c r="E104" s="371"/>
      <c r="F104" s="372"/>
      <c r="O104" s="321"/>
    </row>
    <row r="105" spans="1:15" ht="12.75" customHeight="1" x14ac:dyDescent="0.25">
      <c r="A105" s="322" t="s">
        <v>31</v>
      </c>
      <c r="B105" s="323"/>
      <c r="C105" s="323"/>
      <c r="D105" s="323"/>
      <c r="E105" s="323"/>
      <c r="F105" s="324"/>
    </row>
    <row r="106" spans="1:15" ht="12.75" customHeight="1" x14ac:dyDescent="0.25">
      <c r="A106" s="325"/>
      <c r="B106" s="326"/>
      <c r="C106" s="326"/>
      <c r="D106" s="326"/>
      <c r="E106" s="326"/>
      <c r="F106" s="327"/>
    </row>
    <row r="107" spans="1:15" x14ac:dyDescent="0.25">
      <c r="A107" s="185" t="s">
        <v>15</v>
      </c>
      <c r="B107" s="312" t="s">
        <v>35</v>
      </c>
      <c r="C107" s="313"/>
      <c r="D107" s="313"/>
      <c r="E107" s="313"/>
      <c r="F107" s="146">
        <f>F66</f>
        <v>0</v>
      </c>
    </row>
    <row r="108" spans="1:15" x14ac:dyDescent="0.25">
      <c r="A108" s="22" t="s">
        <v>16</v>
      </c>
      <c r="B108" s="314" t="s">
        <v>36</v>
      </c>
      <c r="C108" s="315"/>
      <c r="D108" s="315"/>
      <c r="E108" s="315"/>
      <c r="F108" s="144">
        <f>F100</f>
        <v>0</v>
      </c>
    </row>
    <row r="109" spans="1:15" x14ac:dyDescent="0.25">
      <c r="A109" s="53" t="s">
        <v>20</v>
      </c>
      <c r="B109" s="50" t="s">
        <v>37</v>
      </c>
      <c r="C109" s="33"/>
      <c r="D109" s="33"/>
      <c r="E109" s="33"/>
      <c r="F109" s="143">
        <f>SUM(F107:F108)</f>
        <v>0</v>
      </c>
    </row>
    <row r="110" spans="1:15" x14ac:dyDescent="0.25">
      <c r="A110" s="242" t="s">
        <v>250</v>
      </c>
      <c r="B110" s="243"/>
      <c r="C110" s="244"/>
      <c r="D110" s="244"/>
      <c r="E110" s="245" t="s">
        <v>251</v>
      </c>
      <c r="F110" s="246">
        <f>-F108</f>
        <v>0</v>
      </c>
      <c r="G110" s="247" t="s">
        <v>252</v>
      </c>
    </row>
    <row r="111" spans="1:15" x14ac:dyDescent="0.25">
      <c r="A111" s="242" t="s">
        <v>253</v>
      </c>
      <c r="B111" s="243"/>
      <c r="C111" s="244"/>
      <c r="D111" s="244"/>
      <c r="E111" s="245" t="s">
        <v>254</v>
      </c>
      <c r="F111" s="248">
        <f>F109+F110</f>
        <v>0</v>
      </c>
      <c r="G111" s="247" t="s">
        <v>255</v>
      </c>
    </row>
    <row r="112" spans="1:15" x14ac:dyDescent="0.25">
      <c r="A112" s="242" t="s">
        <v>256</v>
      </c>
      <c r="B112" s="243"/>
      <c r="C112" s="244"/>
      <c r="D112" s="244"/>
      <c r="E112" s="245" t="s">
        <v>257</v>
      </c>
      <c r="F112" s="272" t="e">
        <f>F108/F109</f>
        <v>#DIV/0!</v>
      </c>
      <c r="G112" s="247" t="s">
        <v>258</v>
      </c>
    </row>
    <row r="113" spans="1:8" x14ac:dyDescent="0.25">
      <c r="A113" s="22" t="s">
        <v>22</v>
      </c>
      <c r="B113" s="314" t="s">
        <v>264</v>
      </c>
      <c r="C113" s="315"/>
      <c r="D113" s="315"/>
      <c r="E113" s="316"/>
      <c r="F113" s="61"/>
    </row>
    <row r="114" spans="1:8" x14ac:dyDescent="0.25">
      <c r="A114" s="22" t="s">
        <v>23</v>
      </c>
      <c r="B114" s="314" t="s">
        <v>265</v>
      </c>
      <c r="C114" s="315"/>
      <c r="D114" s="315"/>
      <c r="E114" s="316"/>
      <c r="F114" s="61"/>
    </row>
    <row r="115" spans="1:8" x14ac:dyDescent="0.25">
      <c r="A115" s="53" t="s">
        <v>24</v>
      </c>
      <c r="B115" s="50" t="s">
        <v>259</v>
      </c>
      <c r="C115" s="33"/>
      <c r="D115" s="33"/>
      <c r="E115" s="62"/>
      <c r="F115" s="143">
        <f>F111*F113*F114</f>
        <v>0</v>
      </c>
    </row>
    <row r="116" spans="1:8" x14ac:dyDescent="0.25">
      <c r="A116" s="22" t="s">
        <v>25</v>
      </c>
      <c r="B116" s="314" t="s">
        <v>229</v>
      </c>
      <c r="C116" s="315"/>
      <c r="D116" s="315"/>
      <c r="E116" s="241" t="e">
        <f>'Depreciation Analysis'!F35/100</f>
        <v>#DIV/0!</v>
      </c>
      <c r="F116" s="63" t="s">
        <v>173</v>
      </c>
    </row>
    <row r="117" spans="1:8" ht="15.75" customHeight="1" x14ac:dyDescent="0.25">
      <c r="A117" s="22" t="s">
        <v>26</v>
      </c>
      <c r="B117" s="149" t="s">
        <v>230</v>
      </c>
      <c r="C117" s="150"/>
      <c r="D117" s="151"/>
      <c r="E117" s="240" t="e">
        <f>'Depreciation Analysis'!F37/100</f>
        <v>#DIV/0!</v>
      </c>
      <c r="F117" s="142" t="s">
        <v>173</v>
      </c>
    </row>
    <row r="118" spans="1:8" x14ac:dyDescent="0.25">
      <c r="A118" s="22" t="s">
        <v>27</v>
      </c>
      <c r="B118" s="149" t="s">
        <v>176</v>
      </c>
      <c r="C118" s="150"/>
      <c r="D118" s="151"/>
      <c r="E118" s="240" t="e">
        <f>IF(E116+E117&gt;0.9,0.9,E116+E117)</f>
        <v>#DIV/0!</v>
      </c>
      <c r="F118" s="144" t="e">
        <f>F115*E118</f>
        <v>#DIV/0!</v>
      </c>
    </row>
    <row r="119" spans="1:8" ht="15.75" customHeight="1" x14ac:dyDescent="0.25">
      <c r="A119" s="22" t="s">
        <v>171</v>
      </c>
      <c r="B119" s="314" t="s">
        <v>34</v>
      </c>
      <c r="C119" s="315"/>
      <c r="D119" s="315"/>
      <c r="E119" s="313"/>
      <c r="F119" s="144" t="e">
        <f>F115-F118</f>
        <v>#DIV/0!</v>
      </c>
    </row>
    <row r="120" spans="1:8" ht="16.5" thickBot="1" x14ac:dyDescent="0.3">
      <c r="A120" s="265" t="s">
        <v>175</v>
      </c>
      <c r="B120" s="141" t="s">
        <v>268</v>
      </c>
      <c r="C120" s="62"/>
      <c r="D120" s="295" t="e">
        <f>F120/$D$67</f>
        <v>#DIV/0!</v>
      </c>
      <c r="E120" s="141" t="s">
        <v>267</v>
      </c>
      <c r="F120" s="145" t="e">
        <f>ROUND(F119,-2)</f>
        <v>#DIV/0!</v>
      </c>
      <c r="G120" s="311" t="s">
        <v>249</v>
      </c>
      <c r="H120" s="228"/>
    </row>
    <row r="121" spans="1:8" ht="15.75" customHeight="1" x14ac:dyDescent="0.25">
      <c r="A121" s="317" t="e">
        <f>"Notes: Sales Comparison approach indicates $"&amp;ROUND('Sales Comparison'!B26,2)&amp;"/bushel."</f>
        <v>#DIV/0!</v>
      </c>
      <c r="B121" s="318"/>
      <c r="C121" s="318"/>
      <c r="D121" s="318"/>
      <c r="E121" s="318"/>
      <c r="F121" s="319"/>
      <c r="G121" s="311"/>
      <c r="H121" s="228"/>
    </row>
    <row r="122" spans="1:8" ht="16.5" thickBot="1" x14ac:dyDescent="0.3">
      <c r="A122" s="277"/>
      <c r="B122" s="275"/>
      <c r="C122" s="275"/>
      <c r="D122" s="275"/>
      <c r="E122" s="275"/>
      <c r="F122" s="278"/>
      <c r="G122" s="311"/>
      <c r="H122" s="228"/>
    </row>
    <row r="123" spans="1:8" ht="15.75" customHeight="1" x14ac:dyDescent="0.25">
      <c r="A123" s="343" t="s">
        <v>266</v>
      </c>
      <c r="B123" s="344"/>
      <c r="C123" s="344"/>
      <c r="D123" s="344"/>
      <c r="E123" s="344"/>
      <c r="F123" s="345"/>
    </row>
    <row r="124" spans="1:8" x14ac:dyDescent="0.25">
      <c r="A124" s="346"/>
      <c r="B124" s="347"/>
      <c r="C124" s="347"/>
      <c r="D124" s="347"/>
      <c r="E124" s="347"/>
      <c r="F124" s="348"/>
    </row>
    <row r="125" spans="1:8" x14ac:dyDescent="0.25">
      <c r="A125" s="346"/>
      <c r="B125" s="347"/>
      <c r="C125" s="347"/>
      <c r="D125" s="347"/>
      <c r="E125" s="347"/>
      <c r="F125" s="348"/>
    </row>
    <row r="126" spans="1:8" ht="16.5" thickBot="1" x14ac:dyDescent="0.3">
      <c r="A126" s="349"/>
      <c r="B126" s="350"/>
      <c r="C126" s="350"/>
      <c r="D126" s="350"/>
      <c r="E126" s="350"/>
      <c r="F126" s="351"/>
    </row>
    <row r="127" spans="1:8" x14ac:dyDescent="0.25">
      <c r="A127" s="276"/>
      <c r="B127" s="276"/>
      <c r="C127" s="276"/>
      <c r="D127" s="276"/>
      <c r="E127" s="276"/>
      <c r="F127" s="276"/>
    </row>
    <row r="128" spans="1:8" ht="15.75" customHeight="1" x14ac:dyDescent="0.25">
      <c r="A128" s="361" t="s">
        <v>270</v>
      </c>
      <c r="B128" s="361"/>
      <c r="C128" s="276"/>
      <c r="D128" s="276"/>
      <c r="E128" s="276"/>
      <c r="F128" s="276"/>
    </row>
    <row r="129" spans="2:5" ht="16.5" thickBot="1" x14ac:dyDescent="0.3">
      <c r="C129" s="289" t="s">
        <v>278</v>
      </c>
      <c r="D129" s="289" t="s">
        <v>276</v>
      </c>
      <c r="E129" s="289" t="s">
        <v>277</v>
      </c>
    </row>
    <row r="130" spans="2:5" x14ac:dyDescent="0.25">
      <c r="B130" s="279" t="s">
        <v>273</v>
      </c>
      <c r="C130" s="290" t="e">
        <f>'Sales Comparison'!B26</f>
        <v>#DIV/0!</v>
      </c>
      <c r="D130" s="291">
        <f>$D$67</f>
        <v>0</v>
      </c>
      <c r="E130" s="292" t="e">
        <f>C130*D130</f>
        <v>#DIV/0!</v>
      </c>
    </row>
    <row r="131" spans="2:5" x14ac:dyDescent="0.25">
      <c r="B131" s="280" t="s">
        <v>274</v>
      </c>
      <c r="C131" s="284" t="e">
        <f>D120</f>
        <v>#DIV/0!</v>
      </c>
      <c r="D131" s="282">
        <f>$D$67</f>
        <v>0</v>
      </c>
      <c r="E131" s="293" t="e">
        <f>C131*D131</f>
        <v>#DIV/0!</v>
      </c>
    </row>
    <row r="132" spans="2:5" x14ac:dyDescent="0.25">
      <c r="B132" s="281"/>
      <c r="C132" s="285"/>
      <c r="D132" s="283"/>
      <c r="E132" s="294"/>
    </row>
    <row r="133" spans="2:5" ht="27.75" customHeight="1" thickBot="1" x14ac:dyDescent="0.3">
      <c r="B133" s="286" t="s">
        <v>275</v>
      </c>
      <c r="C133" s="287">
        <v>0</v>
      </c>
      <c r="D133" s="296">
        <f>$D$67</f>
        <v>0</v>
      </c>
      <c r="E133" s="288">
        <f>C133*D133</f>
        <v>0</v>
      </c>
    </row>
    <row r="134" spans="2:5" x14ac:dyDescent="0.25">
      <c r="B134" s="352" t="s">
        <v>279</v>
      </c>
      <c r="C134" s="353"/>
      <c r="D134" s="353"/>
      <c r="E134" s="354"/>
    </row>
    <row r="135" spans="2:5" x14ac:dyDescent="0.25">
      <c r="B135" s="355"/>
      <c r="C135" s="356"/>
      <c r="D135" s="356"/>
      <c r="E135" s="357"/>
    </row>
    <row r="136" spans="2:5" x14ac:dyDescent="0.25">
      <c r="B136" s="355"/>
      <c r="C136" s="356"/>
      <c r="D136" s="356"/>
      <c r="E136" s="357"/>
    </row>
    <row r="137" spans="2:5" x14ac:dyDescent="0.25">
      <c r="B137" s="355"/>
      <c r="C137" s="356"/>
      <c r="D137" s="356"/>
      <c r="E137" s="357"/>
    </row>
    <row r="138" spans="2:5" ht="16.5" thickBot="1" x14ac:dyDescent="0.3">
      <c r="B138" s="358"/>
      <c r="C138" s="359"/>
      <c r="D138" s="359"/>
      <c r="E138" s="360"/>
    </row>
    <row r="139" spans="2:5" x14ac:dyDescent="0.25">
      <c r="D139" s="257"/>
    </row>
  </sheetData>
  <mergeCells count="40">
    <mergeCell ref="K23:N23"/>
    <mergeCell ref="F71:F72"/>
    <mergeCell ref="J72:K72"/>
    <mergeCell ref="B119:E119"/>
    <mergeCell ref="B114:E114"/>
    <mergeCell ref="A101:F104"/>
    <mergeCell ref="C71:C72"/>
    <mergeCell ref="J69:N70"/>
    <mergeCell ref="A69:F70"/>
    <mergeCell ref="A123:F126"/>
    <mergeCell ref="B134:E138"/>
    <mergeCell ref="A128:B128"/>
    <mergeCell ref="B116:D116"/>
    <mergeCell ref="A100:B100"/>
    <mergeCell ref="A105:F106"/>
    <mergeCell ref="A66:B66"/>
    <mergeCell ref="A68:F68"/>
    <mergeCell ref="D71:D72"/>
    <mergeCell ref="A67:B67"/>
    <mergeCell ref="E9:E10"/>
    <mergeCell ref="F9:F10"/>
    <mergeCell ref="C9:C10"/>
    <mergeCell ref="B9:B10"/>
    <mergeCell ref="O72:O73"/>
    <mergeCell ref="G120:G122"/>
    <mergeCell ref="B107:E107"/>
    <mergeCell ref="B108:E108"/>
    <mergeCell ref="B113:E113"/>
    <mergeCell ref="A121:F121"/>
    <mergeCell ref="O103:O104"/>
    <mergeCell ref="A71:A72"/>
    <mergeCell ref="B71:B72"/>
    <mergeCell ref="E71:E72"/>
    <mergeCell ref="A1:F1"/>
    <mergeCell ref="A3:B3"/>
    <mergeCell ref="C3:F3"/>
    <mergeCell ref="A5:B5"/>
    <mergeCell ref="D9:D10"/>
    <mergeCell ref="A7:F8"/>
    <mergeCell ref="A9:A10"/>
  </mergeCells>
  <phoneticPr fontId="13" type="noConversion"/>
  <printOptions horizontalCentered="1"/>
  <pageMargins left="0.25" right="0.25" top="0.25" bottom="0.25" header="0.5" footer="0.5"/>
  <pageSetup fitToHeight="0" orientation="portrait" r:id="rId1"/>
  <headerFooter alignWithMargins="0"/>
  <rowBreaks count="1" manualBreakCount="1">
    <brk id="4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7"/>
  <sheetViews>
    <sheetView zoomScaleNormal="100" workbookViewId="0">
      <selection activeCell="H35" sqref="H35"/>
    </sheetView>
  </sheetViews>
  <sheetFormatPr defaultRowHeight="12.75" x14ac:dyDescent="0.2"/>
  <cols>
    <col min="1" max="1" width="30.25" style="7" bestFit="1" customWidth="1"/>
    <col min="2" max="2" width="11" style="7" bestFit="1" customWidth="1"/>
    <col min="3" max="3" width="11" style="7" customWidth="1"/>
    <col min="4" max="4" width="10.5" style="7" customWidth="1"/>
    <col min="5" max="5" width="10.25" style="7" customWidth="1"/>
    <col min="6" max="6" width="9.875" style="7" bestFit="1" customWidth="1"/>
    <col min="7" max="7" width="9" style="7"/>
    <col min="8" max="8" width="18.625" style="7" bestFit="1" customWidth="1"/>
    <col min="9" max="9" width="12.375" style="7" bestFit="1" customWidth="1"/>
    <col min="10" max="14" width="9" style="7"/>
    <col min="15" max="15" width="17.25" style="7" bestFit="1" customWidth="1"/>
    <col min="16" max="16384" width="9" style="7"/>
  </cols>
  <sheetData>
    <row r="1" spans="1:20" x14ac:dyDescent="0.2">
      <c r="A1" s="380" t="s">
        <v>143</v>
      </c>
      <c r="B1" s="380"/>
      <c r="C1" s="380"/>
      <c r="D1" s="380"/>
      <c r="E1" s="380"/>
      <c r="F1" s="380"/>
    </row>
    <row r="2" spans="1:20" x14ac:dyDescent="0.2">
      <c r="A2" s="197" t="s">
        <v>94</v>
      </c>
      <c r="B2" s="198" t="s">
        <v>95</v>
      </c>
      <c r="C2" s="197" t="s">
        <v>90</v>
      </c>
      <c r="D2" s="197" t="s">
        <v>91</v>
      </c>
      <c r="E2" s="197" t="s">
        <v>96</v>
      </c>
      <c r="F2" s="197" t="s">
        <v>93</v>
      </c>
      <c r="H2" s="381" t="s">
        <v>282</v>
      </c>
      <c r="I2" s="382"/>
      <c r="J2" s="382"/>
      <c r="K2" s="382"/>
      <c r="L2" s="382"/>
      <c r="M2" s="383"/>
      <c r="O2" s="381" t="s">
        <v>283</v>
      </c>
      <c r="P2" s="382"/>
      <c r="Q2" s="382"/>
      <c r="R2" s="382"/>
      <c r="S2" s="382"/>
      <c r="T2" s="383"/>
    </row>
    <row r="3" spans="1:20" ht="13.5" thickBot="1" x14ac:dyDescent="0.25">
      <c r="A3" s="233" t="s">
        <v>98</v>
      </c>
      <c r="B3" s="200"/>
      <c r="C3" s="201"/>
      <c r="D3" s="201"/>
      <c r="E3" s="201"/>
      <c r="F3" s="201"/>
      <c r="H3" s="202" t="s">
        <v>88</v>
      </c>
      <c r="I3" s="203" t="s">
        <v>89</v>
      </c>
      <c r="J3" s="203" t="s">
        <v>90</v>
      </c>
      <c r="K3" s="203" t="s">
        <v>91</v>
      </c>
      <c r="L3" s="203" t="s">
        <v>92</v>
      </c>
      <c r="M3" s="203" t="s">
        <v>93</v>
      </c>
      <c r="O3" s="202" t="s">
        <v>88</v>
      </c>
      <c r="P3" s="203" t="s">
        <v>89</v>
      </c>
      <c r="Q3" s="203" t="s">
        <v>90</v>
      </c>
      <c r="R3" s="203" t="s">
        <v>91</v>
      </c>
      <c r="S3" s="203" t="s">
        <v>92</v>
      </c>
      <c r="T3" s="203" t="s">
        <v>93</v>
      </c>
    </row>
    <row r="4" spans="1:20" x14ac:dyDescent="0.2">
      <c r="A4" s="232" t="s">
        <v>135</v>
      </c>
      <c r="B4" s="205"/>
      <c r="C4" s="206"/>
      <c r="D4" s="206"/>
      <c r="E4" s="206"/>
      <c r="F4" s="206"/>
      <c r="H4" s="204" t="s">
        <v>97</v>
      </c>
      <c r="I4" s="205">
        <v>12</v>
      </c>
      <c r="J4" s="206">
        <v>1.17</v>
      </c>
      <c r="K4" s="206">
        <v>1.59</v>
      </c>
      <c r="L4" s="206">
        <v>1.57</v>
      </c>
      <c r="M4" s="206">
        <v>1.86</v>
      </c>
      <c r="O4" s="204" t="s">
        <v>97</v>
      </c>
      <c r="P4" s="207">
        <v>3</v>
      </c>
      <c r="Q4" s="206">
        <v>1.53</v>
      </c>
      <c r="R4" s="206">
        <v>1.69</v>
      </c>
      <c r="S4" s="206">
        <v>1.67</v>
      </c>
      <c r="T4" s="206">
        <v>1.86</v>
      </c>
    </row>
    <row r="5" spans="1:20" x14ac:dyDescent="0.2">
      <c r="A5" s="199" t="s">
        <v>102</v>
      </c>
      <c r="B5" s="205"/>
      <c r="C5" s="206"/>
      <c r="D5" s="206"/>
      <c r="E5" s="206"/>
      <c r="F5" s="206"/>
      <c r="H5" s="204" t="s">
        <v>99</v>
      </c>
      <c r="I5" s="205">
        <v>17</v>
      </c>
      <c r="J5" s="206">
        <v>1.67</v>
      </c>
      <c r="K5" s="206">
        <v>2.52</v>
      </c>
      <c r="L5" s="206">
        <v>1.81</v>
      </c>
      <c r="M5" s="206">
        <v>11.69</v>
      </c>
      <c r="O5" s="209" t="s">
        <v>99</v>
      </c>
      <c r="P5" s="210">
        <v>9</v>
      </c>
      <c r="Q5" s="211">
        <v>1.71</v>
      </c>
      <c r="R5" s="211">
        <v>2.02</v>
      </c>
      <c r="S5" s="211">
        <v>1.91</v>
      </c>
      <c r="T5" s="211">
        <v>2.93</v>
      </c>
    </row>
    <row r="6" spans="1:20" ht="13.5" thickBot="1" x14ac:dyDescent="0.25">
      <c r="A6" s="199" t="s">
        <v>105</v>
      </c>
      <c r="B6" s="205"/>
      <c r="C6" s="206"/>
      <c r="D6" s="206"/>
      <c r="E6" s="206"/>
      <c r="F6" s="206"/>
      <c r="H6" s="204" t="s">
        <v>144</v>
      </c>
      <c r="I6" s="205">
        <v>6</v>
      </c>
      <c r="J6" s="206">
        <v>1.5</v>
      </c>
      <c r="K6" s="206">
        <v>1.88</v>
      </c>
      <c r="L6" s="206">
        <v>1.77</v>
      </c>
      <c r="M6" s="206">
        <v>2.58</v>
      </c>
      <c r="O6" s="212" t="s">
        <v>144</v>
      </c>
      <c r="P6" s="213">
        <v>1</v>
      </c>
      <c r="Q6" s="214">
        <v>1.5</v>
      </c>
      <c r="R6" s="214">
        <v>1.5</v>
      </c>
      <c r="S6" s="214">
        <v>1.5</v>
      </c>
      <c r="T6" s="214">
        <v>1.5</v>
      </c>
    </row>
    <row r="7" spans="1:20" ht="13.5" thickBot="1" x14ac:dyDescent="0.25">
      <c r="A7" s="233" t="s">
        <v>107</v>
      </c>
      <c r="B7" s="200"/>
      <c r="C7" s="201"/>
      <c r="D7" s="201"/>
      <c r="E7" s="201"/>
      <c r="F7" s="266"/>
      <c r="G7" s="269">
        <f>IF(COUNT(E4:E6)&gt;0,AVERAGE(E4:E6),0)</f>
        <v>0</v>
      </c>
      <c r="H7" s="216"/>
      <c r="I7" s="217"/>
      <c r="J7" s="218"/>
      <c r="K7" s="218"/>
      <c r="L7" s="218"/>
      <c r="M7" s="218"/>
      <c r="O7" s="66"/>
      <c r="P7" s="219"/>
      <c r="Q7" s="215"/>
      <c r="R7" s="215"/>
      <c r="S7" s="215"/>
      <c r="T7" s="215"/>
    </row>
    <row r="8" spans="1:20" x14ac:dyDescent="0.2">
      <c r="A8" s="232" t="s">
        <v>110</v>
      </c>
      <c r="B8" s="205"/>
      <c r="C8" s="206"/>
      <c r="D8" s="206"/>
      <c r="E8" s="206"/>
      <c r="F8" s="206"/>
      <c r="G8" s="154"/>
      <c r="H8" s="202" t="s">
        <v>108</v>
      </c>
      <c r="I8" s="203" t="s">
        <v>89</v>
      </c>
      <c r="J8" s="220" t="s">
        <v>90</v>
      </c>
      <c r="K8" s="220" t="s">
        <v>91</v>
      </c>
      <c r="L8" s="220" t="s">
        <v>92</v>
      </c>
      <c r="M8" s="220" t="s">
        <v>93</v>
      </c>
      <c r="O8" s="202" t="s">
        <v>104</v>
      </c>
      <c r="P8" s="203" t="s">
        <v>89</v>
      </c>
      <c r="Q8" s="220" t="s">
        <v>90</v>
      </c>
      <c r="R8" s="220" t="s">
        <v>91</v>
      </c>
      <c r="S8" s="220" t="s">
        <v>92</v>
      </c>
      <c r="T8" s="220" t="s">
        <v>93</v>
      </c>
    </row>
    <row r="9" spans="1:20" x14ac:dyDescent="0.2">
      <c r="A9" s="199" t="s">
        <v>112</v>
      </c>
      <c r="B9" s="205"/>
      <c r="C9" s="206"/>
      <c r="D9" s="206"/>
      <c r="E9" s="206"/>
      <c r="F9" s="206"/>
      <c r="G9" s="154"/>
      <c r="H9" s="204" t="s">
        <v>111</v>
      </c>
      <c r="I9" s="207">
        <v>13</v>
      </c>
      <c r="J9" s="206">
        <v>1.5</v>
      </c>
      <c r="K9" s="206">
        <v>1.9</v>
      </c>
      <c r="L9" s="206">
        <v>1.79</v>
      </c>
      <c r="M9" s="206">
        <v>2.93</v>
      </c>
      <c r="O9" s="204" t="s">
        <v>106</v>
      </c>
      <c r="P9" s="207">
        <v>7</v>
      </c>
      <c r="Q9" s="206">
        <v>1.67</v>
      </c>
      <c r="R9" s="206">
        <v>1.89</v>
      </c>
      <c r="S9" s="206">
        <v>1.79</v>
      </c>
      <c r="T9" s="206">
        <v>2.34</v>
      </c>
    </row>
    <row r="10" spans="1:20" ht="13.5" thickBot="1" x14ac:dyDescent="0.25">
      <c r="A10" s="199" t="s">
        <v>115</v>
      </c>
      <c r="B10" s="205"/>
      <c r="C10" s="206"/>
      <c r="D10" s="206"/>
      <c r="E10" s="206"/>
      <c r="F10" s="206"/>
      <c r="G10" s="270"/>
      <c r="H10" s="204" t="s">
        <v>113</v>
      </c>
      <c r="I10" s="207">
        <v>22</v>
      </c>
      <c r="J10" s="206">
        <v>1.17</v>
      </c>
      <c r="K10" s="206">
        <v>2.2000000000000002</v>
      </c>
      <c r="L10" s="206">
        <v>1.75</v>
      </c>
      <c r="M10" s="206">
        <v>11.69</v>
      </c>
      <c r="O10" s="204" t="s">
        <v>109</v>
      </c>
      <c r="P10" s="207">
        <v>6</v>
      </c>
      <c r="Q10" s="206">
        <v>1.5</v>
      </c>
      <c r="R10" s="206">
        <v>1.91</v>
      </c>
      <c r="S10" s="206">
        <v>1.8</v>
      </c>
      <c r="T10" s="206">
        <v>2.93</v>
      </c>
    </row>
    <row r="11" spans="1:20" ht="13.5" thickBot="1" x14ac:dyDescent="0.25">
      <c r="A11" s="199" t="s">
        <v>145</v>
      </c>
      <c r="B11" s="200"/>
      <c r="C11" s="208"/>
      <c r="D11" s="201"/>
      <c r="E11" s="201"/>
      <c r="F11" s="266"/>
      <c r="G11" s="268">
        <f>IF(COUNT(E8:E10)&gt;0,AVERAGE(E8:E10),0)</f>
        <v>0</v>
      </c>
      <c r="H11" s="267" t="s">
        <v>116</v>
      </c>
      <c r="I11" s="207">
        <v>35</v>
      </c>
      <c r="J11" s="206">
        <v>1.17</v>
      </c>
      <c r="K11" s="206">
        <v>2.09</v>
      </c>
      <c r="L11" s="206">
        <v>1.75</v>
      </c>
      <c r="M11" s="206">
        <v>11.69</v>
      </c>
      <c r="O11" s="66"/>
      <c r="P11" s="219"/>
      <c r="Q11" s="215"/>
      <c r="R11" s="215"/>
      <c r="S11" s="215"/>
      <c r="T11" s="215"/>
    </row>
    <row r="12" spans="1:20" ht="14.25" customHeight="1" x14ac:dyDescent="0.2">
      <c r="A12" s="199" t="s">
        <v>280</v>
      </c>
      <c r="B12" s="207"/>
      <c r="C12" s="206"/>
      <c r="D12" s="206"/>
      <c r="E12" s="206"/>
      <c r="F12" s="206"/>
      <c r="G12" s="270"/>
      <c r="H12" s="216"/>
      <c r="I12" s="217"/>
      <c r="J12" s="218"/>
      <c r="K12" s="218"/>
      <c r="L12" s="218"/>
      <c r="M12" s="218"/>
      <c r="O12" s="202" t="s">
        <v>114</v>
      </c>
      <c r="P12" s="203" t="s">
        <v>89</v>
      </c>
      <c r="Q12" s="220" t="s">
        <v>90</v>
      </c>
      <c r="R12" s="220" t="s">
        <v>91</v>
      </c>
      <c r="S12" s="220" t="s">
        <v>92</v>
      </c>
      <c r="T12" s="220" t="s">
        <v>93</v>
      </c>
    </row>
    <row r="13" spans="1:20" ht="13.5" customHeight="1" x14ac:dyDescent="0.2">
      <c r="A13" s="199" t="s">
        <v>280</v>
      </c>
      <c r="B13" s="210"/>
      <c r="C13" s="211"/>
      <c r="D13" s="211"/>
      <c r="E13" s="211"/>
      <c r="F13" s="211"/>
      <c r="G13" s="271"/>
      <c r="H13" s="202" t="s">
        <v>104</v>
      </c>
      <c r="I13" s="203" t="s">
        <v>89</v>
      </c>
      <c r="J13" s="220" t="s">
        <v>90</v>
      </c>
      <c r="K13" s="220" t="s">
        <v>91</v>
      </c>
      <c r="L13" s="220" t="s">
        <v>92</v>
      </c>
      <c r="M13" s="220" t="s">
        <v>93</v>
      </c>
      <c r="O13" s="204" t="s">
        <v>117</v>
      </c>
      <c r="P13" s="207">
        <v>7</v>
      </c>
      <c r="Q13" s="206">
        <v>1.73</v>
      </c>
      <c r="R13" s="206">
        <v>2.11</v>
      </c>
      <c r="S13" s="206">
        <v>1.97</v>
      </c>
      <c r="T13" s="206">
        <v>2.93</v>
      </c>
    </row>
    <row r="14" spans="1:20" ht="13.5" thickBot="1" x14ac:dyDescent="0.25">
      <c r="A14" s="199" t="s">
        <v>280</v>
      </c>
      <c r="B14" s="213"/>
      <c r="C14" s="214"/>
      <c r="D14" s="214"/>
      <c r="E14" s="214"/>
      <c r="F14" s="214"/>
      <c r="H14" s="204" t="s">
        <v>106</v>
      </c>
      <c r="I14" s="207">
        <v>11</v>
      </c>
      <c r="J14" s="206">
        <v>1.17</v>
      </c>
      <c r="K14" s="206">
        <v>1.83</v>
      </c>
      <c r="L14" s="206">
        <v>1.75</v>
      </c>
      <c r="M14" s="206">
        <v>2.58</v>
      </c>
      <c r="O14" s="204" t="s">
        <v>119</v>
      </c>
      <c r="P14" s="207">
        <v>6</v>
      </c>
      <c r="Q14" s="206">
        <v>1.5</v>
      </c>
      <c r="R14" s="206">
        <v>1.66</v>
      </c>
      <c r="S14" s="206">
        <v>1.69</v>
      </c>
      <c r="T14" s="206">
        <v>1.79</v>
      </c>
    </row>
    <row r="15" spans="1:20" ht="13.5" thickBot="1" x14ac:dyDescent="0.25">
      <c r="A15" s="199"/>
      <c r="B15" s="200"/>
      <c r="C15" s="201"/>
      <c r="D15" s="201"/>
      <c r="E15" s="201"/>
      <c r="F15" s="266"/>
      <c r="G15" s="269">
        <f>IF(COUNT(E12:E14)&gt;0,AVERAGE(E12:E14),0)</f>
        <v>0</v>
      </c>
      <c r="H15" s="267" t="s">
        <v>109</v>
      </c>
      <c r="I15" s="207">
        <v>24</v>
      </c>
      <c r="J15" s="206">
        <v>1.42</v>
      </c>
      <c r="K15" s="206">
        <v>2.21</v>
      </c>
      <c r="L15" s="206">
        <v>1.75</v>
      </c>
      <c r="M15" s="206">
        <v>11.69</v>
      </c>
      <c r="O15" s="66"/>
      <c r="P15" s="219"/>
      <c r="Q15" s="221"/>
      <c r="R15" s="221"/>
      <c r="S15" s="221"/>
      <c r="T15" s="221"/>
    </row>
    <row r="16" spans="1:20" x14ac:dyDescent="0.2">
      <c r="A16" s="199"/>
      <c r="B16" s="200"/>
      <c r="C16" s="201"/>
      <c r="D16" s="201"/>
      <c r="E16" s="201"/>
      <c r="F16" s="201"/>
      <c r="H16" s="216"/>
      <c r="I16" s="217"/>
      <c r="J16" s="218"/>
      <c r="K16" s="218"/>
      <c r="L16" s="218"/>
      <c r="M16" s="218"/>
      <c r="O16" s="66"/>
      <c r="P16" s="219"/>
      <c r="Q16" s="219"/>
      <c r="R16" s="219"/>
      <c r="S16" s="219"/>
      <c r="T16" s="219"/>
    </row>
    <row r="17" spans="1:20" x14ac:dyDescent="0.2">
      <c r="C17" s="222"/>
      <c r="D17" s="222"/>
      <c r="E17" s="222"/>
      <c r="F17" s="222"/>
      <c r="H17" s="202" t="s">
        <v>114</v>
      </c>
      <c r="I17" s="203" t="s">
        <v>89</v>
      </c>
      <c r="J17" s="220" t="s">
        <v>90</v>
      </c>
      <c r="K17" s="220" t="s">
        <v>91</v>
      </c>
      <c r="L17" s="220" t="s">
        <v>92</v>
      </c>
      <c r="M17" s="220" t="s">
        <v>93</v>
      </c>
      <c r="O17" s="381" t="s">
        <v>284</v>
      </c>
      <c r="P17" s="382"/>
      <c r="Q17" s="382"/>
      <c r="R17" s="382"/>
      <c r="S17" s="382"/>
      <c r="T17" s="383"/>
    </row>
    <row r="18" spans="1:20" x14ac:dyDescent="0.2">
      <c r="A18" s="197" t="s">
        <v>146</v>
      </c>
      <c r="B18" s="197" t="s">
        <v>147</v>
      </c>
      <c r="C18" s="197" t="s">
        <v>148</v>
      </c>
      <c r="D18" s="197" t="s">
        <v>149</v>
      </c>
      <c r="E18" s="197" t="s">
        <v>150</v>
      </c>
      <c r="F18" s="197"/>
      <c r="G18" s="154"/>
      <c r="H18" s="223" t="s">
        <v>117</v>
      </c>
      <c r="I18" s="207">
        <v>20</v>
      </c>
      <c r="J18" s="206">
        <v>1.65</v>
      </c>
      <c r="K18" s="206">
        <v>2.4700000000000002</v>
      </c>
      <c r="L18" s="206">
        <v>1.89</v>
      </c>
      <c r="M18" s="206">
        <v>11.69</v>
      </c>
      <c r="O18" s="202" t="s">
        <v>88</v>
      </c>
      <c r="P18" s="202" t="s">
        <v>89</v>
      </c>
      <c r="Q18" s="202" t="s">
        <v>90</v>
      </c>
      <c r="R18" s="202" t="s">
        <v>91</v>
      </c>
      <c r="S18" s="202" t="s">
        <v>92</v>
      </c>
      <c r="T18" s="202" t="s">
        <v>93</v>
      </c>
    </row>
    <row r="19" spans="1:20" x14ac:dyDescent="0.2">
      <c r="A19" s="199"/>
      <c r="B19" s="208"/>
      <c r="C19" s="208"/>
      <c r="D19" s="207">
        <f t="shared" ref="D19:D30" si="0">$B$19-C19</f>
        <v>0</v>
      </c>
      <c r="E19" s="224"/>
      <c r="F19" s="225">
        <f t="shared" ref="F19:F30" si="1">D19*E19</f>
        <v>0</v>
      </c>
      <c r="H19" s="204" t="s">
        <v>119</v>
      </c>
      <c r="I19" s="207">
        <v>15</v>
      </c>
      <c r="J19" s="206">
        <v>1.17</v>
      </c>
      <c r="K19" s="206">
        <v>1.59</v>
      </c>
      <c r="L19" s="206">
        <v>1.6</v>
      </c>
      <c r="M19" s="206">
        <v>1.88</v>
      </c>
      <c r="O19" s="204" t="s">
        <v>97</v>
      </c>
      <c r="P19" s="207">
        <v>9</v>
      </c>
      <c r="Q19" s="206">
        <v>1.17</v>
      </c>
      <c r="R19" s="206">
        <v>1.56</v>
      </c>
      <c r="S19" s="206">
        <v>1.54</v>
      </c>
      <c r="T19" s="206">
        <v>1.86</v>
      </c>
    </row>
    <row r="20" spans="1:20" x14ac:dyDescent="0.2">
      <c r="A20" s="199"/>
      <c r="B20" s="208"/>
      <c r="C20" s="208"/>
      <c r="D20" s="207">
        <f t="shared" si="0"/>
        <v>0</v>
      </c>
      <c r="E20" s="224"/>
      <c r="F20" s="225">
        <f t="shared" si="1"/>
        <v>0</v>
      </c>
      <c r="H20" s="66"/>
      <c r="I20" s="219"/>
      <c r="J20" s="219"/>
      <c r="K20" s="219"/>
      <c r="L20" s="219"/>
      <c r="M20" s="219"/>
      <c r="O20" s="204" t="s">
        <v>99</v>
      </c>
      <c r="P20" s="207">
        <v>8</v>
      </c>
      <c r="Q20" s="206">
        <v>1.67</v>
      </c>
      <c r="R20" s="206">
        <v>3.08</v>
      </c>
      <c r="S20" s="206">
        <v>1.78</v>
      </c>
      <c r="T20" s="206">
        <v>11.69</v>
      </c>
    </row>
    <row r="21" spans="1:20" ht="13.5" x14ac:dyDescent="0.25">
      <c r="A21" s="199"/>
      <c r="B21" s="208"/>
      <c r="C21" s="208"/>
      <c r="D21" s="207">
        <f t="shared" si="0"/>
        <v>0</v>
      </c>
      <c r="E21" s="224"/>
      <c r="F21" s="225">
        <f t="shared" si="1"/>
        <v>0</v>
      </c>
      <c r="H21" s="226" t="s">
        <v>131</v>
      </c>
      <c r="I21" s="219"/>
      <c r="J21" s="219"/>
      <c r="K21" s="219"/>
      <c r="L21" s="219"/>
      <c r="M21" s="219"/>
      <c r="O21" s="204" t="s">
        <v>144</v>
      </c>
      <c r="P21" s="207">
        <v>5</v>
      </c>
      <c r="Q21" s="206">
        <v>1.61</v>
      </c>
      <c r="R21" s="206">
        <v>1.95</v>
      </c>
      <c r="S21" s="206">
        <v>1.88</v>
      </c>
      <c r="T21" s="206">
        <v>2.58</v>
      </c>
    </row>
    <row r="22" spans="1:20" x14ac:dyDescent="0.2">
      <c r="A22" s="199"/>
      <c r="B22" s="208"/>
      <c r="C22" s="208"/>
      <c r="D22" s="207">
        <f t="shared" si="0"/>
        <v>0</v>
      </c>
      <c r="E22" s="224"/>
      <c r="F22" s="225">
        <f t="shared" si="1"/>
        <v>0</v>
      </c>
      <c r="I22" s="154"/>
      <c r="J22" s="154"/>
      <c r="K22" s="154"/>
      <c r="L22" s="154"/>
      <c r="M22" s="154"/>
      <c r="O22" s="66"/>
      <c r="P22" s="219"/>
      <c r="Q22" s="215"/>
      <c r="R22" s="215"/>
      <c r="S22" s="215"/>
      <c r="T22" s="215"/>
    </row>
    <row r="23" spans="1:20" ht="13.5" thickBot="1" x14ac:dyDescent="0.25">
      <c r="A23" s="199"/>
      <c r="B23" s="208"/>
      <c r="C23" s="208"/>
      <c r="D23" s="207">
        <f t="shared" si="0"/>
        <v>0</v>
      </c>
      <c r="E23" s="224"/>
      <c r="F23" s="225">
        <f t="shared" si="1"/>
        <v>0</v>
      </c>
      <c r="I23" s="154" t="s">
        <v>151</v>
      </c>
      <c r="J23" s="154"/>
      <c r="K23" s="154"/>
      <c r="L23" s="154"/>
      <c r="M23" s="154"/>
      <c r="O23" s="202" t="s">
        <v>104</v>
      </c>
      <c r="P23" s="203" t="s">
        <v>89</v>
      </c>
      <c r="Q23" s="220" t="s">
        <v>90</v>
      </c>
      <c r="R23" s="220" t="s">
        <v>91</v>
      </c>
      <c r="S23" s="220" t="s">
        <v>92</v>
      </c>
      <c r="T23" s="220" t="s">
        <v>93</v>
      </c>
    </row>
    <row r="24" spans="1:20" ht="13.5" thickBot="1" x14ac:dyDescent="0.25">
      <c r="A24" s="199"/>
      <c r="B24" s="208"/>
      <c r="C24" s="208"/>
      <c r="D24" s="207">
        <f t="shared" si="0"/>
        <v>0</v>
      </c>
      <c r="E24" s="224"/>
      <c r="F24" s="225">
        <f t="shared" si="1"/>
        <v>0</v>
      </c>
      <c r="I24" s="269" t="e">
        <f>AVERAGEIF(G7:G15,"&lt;&gt;0")</f>
        <v>#DIV/0!</v>
      </c>
      <c r="J24" s="154"/>
      <c r="K24" s="154"/>
      <c r="L24" s="154"/>
      <c r="M24" s="154"/>
      <c r="O24" s="204" t="s">
        <v>106</v>
      </c>
      <c r="P24" s="207">
        <v>4</v>
      </c>
      <c r="Q24" s="206">
        <v>1.17</v>
      </c>
      <c r="R24" s="206">
        <v>1.71</v>
      </c>
      <c r="S24" s="206">
        <v>1.55</v>
      </c>
      <c r="T24" s="206">
        <v>2.58</v>
      </c>
    </row>
    <row r="25" spans="1:20" x14ac:dyDescent="0.2">
      <c r="A25" s="199"/>
      <c r="B25" s="208"/>
      <c r="C25" s="208"/>
      <c r="D25" s="207">
        <f t="shared" si="0"/>
        <v>0</v>
      </c>
      <c r="E25" s="224"/>
      <c r="F25" s="225">
        <f t="shared" si="1"/>
        <v>0</v>
      </c>
      <c r="I25" s="154"/>
      <c r="J25" s="154"/>
      <c r="K25" s="154"/>
      <c r="L25" s="154"/>
      <c r="M25" s="154"/>
      <c r="O25" s="204" t="s">
        <v>109</v>
      </c>
      <c r="P25" s="207">
        <v>18</v>
      </c>
      <c r="Q25" s="206">
        <v>1.42</v>
      </c>
      <c r="R25" s="206">
        <v>2.31</v>
      </c>
      <c r="S25" s="206">
        <v>1.75</v>
      </c>
      <c r="T25" s="206">
        <v>11.69</v>
      </c>
    </row>
    <row r="26" spans="1:20" x14ac:dyDescent="0.2">
      <c r="A26" s="199"/>
      <c r="B26" s="208"/>
      <c r="C26" s="208"/>
      <c r="D26" s="207">
        <f t="shared" si="0"/>
        <v>0</v>
      </c>
      <c r="E26" s="224"/>
      <c r="F26" s="225">
        <f t="shared" si="1"/>
        <v>0</v>
      </c>
      <c r="I26" s="154"/>
      <c r="J26" s="154"/>
      <c r="K26" s="154"/>
      <c r="L26" s="154"/>
      <c r="M26" s="154"/>
      <c r="O26" s="66"/>
      <c r="P26" s="219"/>
      <c r="Q26" s="215"/>
      <c r="R26" s="215"/>
      <c r="S26" s="215"/>
      <c r="T26" s="215"/>
    </row>
    <row r="27" spans="1:20" x14ac:dyDescent="0.2">
      <c r="A27" s="199"/>
      <c r="B27" s="208"/>
      <c r="C27" s="208"/>
      <c r="D27" s="207">
        <f t="shared" si="0"/>
        <v>0</v>
      </c>
      <c r="E27" s="224"/>
      <c r="F27" s="225">
        <f t="shared" si="1"/>
        <v>0</v>
      </c>
      <c r="I27" s="154"/>
      <c r="J27" s="154"/>
      <c r="K27" s="154"/>
      <c r="L27" s="154"/>
      <c r="M27" s="154"/>
      <c r="O27" s="202" t="s">
        <v>114</v>
      </c>
      <c r="P27" s="203" t="s">
        <v>89</v>
      </c>
      <c r="Q27" s="220" t="s">
        <v>90</v>
      </c>
      <c r="R27" s="220" t="s">
        <v>91</v>
      </c>
      <c r="S27" s="220" t="s">
        <v>92</v>
      </c>
      <c r="T27" s="220" t="s">
        <v>93</v>
      </c>
    </row>
    <row r="28" spans="1:20" x14ac:dyDescent="0.2">
      <c r="A28" s="199"/>
      <c r="B28" s="208"/>
      <c r="C28" s="208"/>
      <c r="D28" s="207">
        <f t="shared" si="0"/>
        <v>0</v>
      </c>
      <c r="E28" s="224"/>
      <c r="F28" s="225">
        <f t="shared" si="1"/>
        <v>0</v>
      </c>
      <c r="I28" s="154"/>
      <c r="J28" s="154"/>
      <c r="K28" s="154"/>
      <c r="L28" s="154"/>
      <c r="M28" s="154"/>
      <c r="O28" s="204" t="s">
        <v>117</v>
      </c>
      <c r="P28" s="207">
        <v>13</v>
      </c>
      <c r="Q28" s="206">
        <v>1.65</v>
      </c>
      <c r="R28" s="206">
        <v>2.66</v>
      </c>
      <c r="S28" s="206">
        <v>1.83</v>
      </c>
      <c r="T28" s="206">
        <v>11.69</v>
      </c>
    </row>
    <row r="29" spans="1:20" x14ac:dyDescent="0.2">
      <c r="A29" s="199"/>
      <c r="B29" s="208"/>
      <c r="C29" s="208"/>
      <c r="D29" s="207">
        <f t="shared" si="0"/>
        <v>0</v>
      </c>
      <c r="E29" s="224"/>
      <c r="F29" s="225">
        <f t="shared" si="1"/>
        <v>0</v>
      </c>
      <c r="I29" s="154"/>
      <c r="J29" s="154"/>
      <c r="K29" s="154"/>
      <c r="L29" s="154"/>
      <c r="M29" s="154"/>
      <c r="O29" s="204" t="s">
        <v>119</v>
      </c>
      <c r="P29" s="207">
        <v>9</v>
      </c>
      <c r="Q29" s="206">
        <v>1.17</v>
      </c>
      <c r="R29" s="206">
        <v>1.54</v>
      </c>
      <c r="S29" s="206">
        <v>1.54</v>
      </c>
      <c r="T29" s="206">
        <v>1.88</v>
      </c>
    </row>
    <row r="30" spans="1:20" x14ac:dyDescent="0.2">
      <c r="A30" s="199"/>
      <c r="B30" s="208"/>
      <c r="C30" s="208"/>
      <c r="D30" s="207">
        <f t="shared" si="0"/>
        <v>0</v>
      </c>
      <c r="E30" s="224"/>
      <c r="F30" s="225">
        <f t="shared" si="1"/>
        <v>0</v>
      </c>
      <c r="P30" s="154"/>
      <c r="Q30" s="154"/>
      <c r="R30" s="154"/>
      <c r="S30" s="154"/>
      <c r="T30" s="154"/>
    </row>
    <row r="31" spans="1:20" x14ac:dyDescent="0.2">
      <c r="B31" s="154"/>
      <c r="C31" s="154"/>
      <c r="D31" s="154"/>
      <c r="E31" s="239">
        <f>SUM(E19:E30)</f>
        <v>0</v>
      </c>
      <c r="F31" s="66">
        <f>SUM(F19:F30)</f>
        <v>0</v>
      </c>
      <c r="P31" s="154"/>
      <c r="Q31" s="154"/>
      <c r="R31" s="154"/>
      <c r="S31" s="154"/>
      <c r="T31" s="154"/>
    </row>
    <row r="33" spans="5:22" ht="16.5" customHeight="1" x14ac:dyDescent="0.2">
      <c r="E33" s="231" t="s">
        <v>146</v>
      </c>
      <c r="F33" s="227" t="e">
        <f>F31/E31</f>
        <v>#DIV/0!</v>
      </c>
    </row>
    <row r="34" spans="5:22" ht="16.5" customHeight="1" x14ac:dyDescent="0.2">
      <c r="E34" s="231" t="s">
        <v>151</v>
      </c>
      <c r="F34" s="222" t="e">
        <f>I24</f>
        <v>#DIV/0!</v>
      </c>
    </row>
    <row r="35" spans="5:22" ht="16.5" customHeight="1" x14ac:dyDescent="0.2">
      <c r="E35" s="231" t="s">
        <v>152</v>
      </c>
      <c r="F35" s="227" t="e">
        <f>F33*F34</f>
        <v>#DIV/0!</v>
      </c>
      <c r="V35" s="227" t="e">
        <f>(F33/60)*100</f>
        <v>#DIV/0!</v>
      </c>
    </row>
    <row r="36" spans="5:22" ht="16.5" customHeight="1" x14ac:dyDescent="0.2"/>
    <row r="37" spans="5:22" ht="16.5" customHeight="1" x14ac:dyDescent="0.2">
      <c r="E37" s="231" t="s">
        <v>172</v>
      </c>
      <c r="F37" s="227" t="e">
        <f>F35-V35</f>
        <v>#DIV/0!</v>
      </c>
    </row>
  </sheetData>
  <sheetProtection formatCells="0" formatColumns="0" formatRows="0"/>
  <mergeCells count="4">
    <mergeCell ref="A1:F1"/>
    <mergeCell ref="H2:M2"/>
    <mergeCell ref="O2:T2"/>
    <mergeCell ref="O17:T1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4"/>
  <sheetViews>
    <sheetView zoomScale="80" zoomScaleNormal="80" workbookViewId="0">
      <selection activeCell="Z30" sqref="Y29:Z30"/>
    </sheetView>
  </sheetViews>
  <sheetFormatPr defaultRowHeight="15.75" x14ac:dyDescent="0.25"/>
  <cols>
    <col min="1" max="1" width="32.125" style="8" bestFit="1" customWidth="1"/>
    <col min="2" max="2" width="11.25" style="8" customWidth="1"/>
    <col min="3" max="3" width="8.75" style="8" customWidth="1"/>
    <col min="4" max="4" width="12.625" style="8" customWidth="1"/>
    <col min="5" max="5" width="8.75" style="8" customWidth="1"/>
    <col min="6" max="6" width="9" style="8"/>
    <col min="7" max="7" width="9.875" style="71" customWidth="1"/>
    <col min="8" max="8" width="1.125" style="8" customWidth="1"/>
    <col min="9" max="9" width="17.25" style="8" bestFit="1" customWidth="1"/>
    <col min="10" max="14" width="9" style="71" customWidth="1"/>
    <col min="15" max="15" width="3.25" style="8" customWidth="1"/>
    <col min="16" max="16" width="17.25" style="8" bestFit="1" customWidth="1"/>
    <col min="17" max="21" width="9" style="71" customWidth="1"/>
    <col min="22" max="16384" width="9" style="8"/>
  </cols>
  <sheetData>
    <row r="1" spans="1:21" ht="18.75" x14ac:dyDescent="0.3">
      <c r="A1" s="384" t="s">
        <v>285</v>
      </c>
      <c r="B1" s="384"/>
      <c r="C1" s="384"/>
      <c r="D1" s="384"/>
      <c r="E1" s="384"/>
      <c r="F1" s="384"/>
      <c r="I1" s="385" t="s">
        <v>282</v>
      </c>
      <c r="J1" s="386"/>
      <c r="K1" s="386"/>
      <c r="L1" s="386"/>
      <c r="M1" s="386"/>
      <c r="N1" s="387"/>
      <c r="O1" s="13"/>
      <c r="P1" s="385" t="s">
        <v>283</v>
      </c>
      <c r="Q1" s="386"/>
      <c r="R1" s="386"/>
      <c r="S1" s="386"/>
      <c r="T1" s="386"/>
      <c r="U1" s="387"/>
    </row>
    <row r="2" spans="1:21" ht="18.75" x14ac:dyDescent="0.3">
      <c r="A2" s="388" t="s">
        <v>87</v>
      </c>
      <c r="B2" s="388"/>
      <c r="C2" s="388"/>
      <c r="D2" s="388"/>
      <c r="E2" s="388"/>
      <c r="F2" s="388"/>
      <c r="I2" s="76" t="s">
        <v>88</v>
      </c>
      <c r="J2" s="77" t="s">
        <v>89</v>
      </c>
      <c r="K2" s="77" t="s">
        <v>90</v>
      </c>
      <c r="L2" s="77" t="s">
        <v>91</v>
      </c>
      <c r="M2" s="77" t="s">
        <v>92</v>
      </c>
      <c r="N2" s="77" t="s">
        <v>93</v>
      </c>
      <c r="P2" s="76" t="s">
        <v>88</v>
      </c>
      <c r="Q2" s="77" t="s">
        <v>89</v>
      </c>
      <c r="R2" s="77" t="s">
        <v>90</v>
      </c>
      <c r="S2" s="77" t="s">
        <v>91</v>
      </c>
      <c r="T2" s="77" t="s">
        <v>92</v>
      </c>
      <c r="U2" s="77" t="s">
        <v>93</v>
      </c>
    </row>
    <row r="3" spans="1:21" x14ac:dyDescent="0.25">
      <c r="A3" s="85" t="s">
        <v>94</v>
      </c>
      <c r="B3" s="86" t="s">
        <v>95</v>
      </c>
      <c r="C3" s="86" t="s">
        <v>90</v>
      </c>
      <c r="D3" s="86" t="s">
        <v>91</v>
      </c>
      <c r="E3" s="86" t="s">
        <v>96</v>
      </c>
      <c r="F3" s="87" t="s">
        <v>93</v>
      </c>
      <c r="I3" s="82" t="s">
        <v>97</v>
      </c>
      <c r="J3" s="103">
        <v>19</v>
      </c>
      <c r="K3" s="260">
        <v>0.64</v>
      </c>
      <c r="L3" s="260">
        <v>1.23</v>
      </c>
      <c r="M3" s="260">
        <v>0.89</v>
      </c>
      <c r="N3" s="260">
        <v>4.2300000000000004</v>
      </c>
      <c r="P3" s="82" t="s">
        <v>97</v>
      </c>
      <c r="Q3" s="261">
        <v>3</v>
      </c>
      <c r="R3" s="260">
        <v>0.79</v>
      </c>
      <c r="S3" s="260">
        <v>1.46</v>
      </c>
      <c r="T3" s="260">
        <v>1.6</v>
      </c>
      <c r="U3" s="260">
        <v>2</v>
      </c>
    </row>
    <row r="4" spans="1:21" ht="16.5" thickBot="1" x14ac:dyDescent="0.3">
      <c r="A4" s="235" t="s">
        <v>98</v>
      </c>
      <c r="B4" s="68"/>
      <c r="C4" s="88"/>
      <c r="D4" s="88"/>
      <c r="E4" s="88"/>
      <c r="F4" s="88"/>
      <c r="I4" s="82" t="s">
        <v>99</v>
      </c>
      <c r="J4" s="103">
        <v>28</v>
      </c>
      <c r="K4" s="260">
        <v>0.26</v>
      </c>
      <c r="L4" s="260">
        <v>1.4</v>
      </c>
      <c r="M4" s="260">
        <v>1.41</v>
      </c>
      <c r="N4" s="260">
        <v>2.83</v>
      </c>
      <c r="P4" s="82" t="s">
        <v>99</v>
      </c>
      <c r="Q4" s="261">
        <v>9</v>
      </c>
      <c r="R4" s="260">
        <v>0.33</v>
      </c>
      <c r="S4" s="260">
        <v>1.28</v>
      </c>
      <c r="T4" s="260">
        <v>0.88</v>
      </c>
      <c r="U4" s="260">
        <v>3.3</v>
      </c>
    </row>
    <row r="5" spans="1:21" x14ac:dyDescent="0.25">
      <c r="A5" s="234" t="s">
        <v>100</v>
      </c>
      <c r="B5" s="75"/>
      <c r="C5" s="101"/>
      <c r="D5" s="101"/>
      <c r="E5" s="101"/>
      <c r="F5" s="101"/>
      <c r="I5" s="78" t="s">
        <v>101</v>
      </c>
      <c r="J5" s="79">
        <v>11</v>
      </c>
      <c r="K5" s="101">
        <v>0.23</v>
      </c>
      <c r="L5" s="101">
        <v>0.88</v>
      </c>
      <c r="M5" s="101">
        <v>0.56999999999999995</v>
      </c>
      <c r="N5" s="101">
        <v>2.81</v>
      </c>
      <c r="P5" s="78" t="s">
        <v>177</v>
      </c>
      <c r="Q5" s="75">
        <v>1</v>
      </c>
      <c r="R5" s="101">
        <v>0.12</v>
      </c>
      <c r="S5" s="101">
        <v>0.12</v>
      </c>
      <c r="T5" s="101">
        <v>0.12</v>
      </c>
      <c r="U5" s="101">
        <v>0.12</v>
      </c>
    </row>
    <row r="6" spans="1:21" x14ac:dyDescent="0.25">
      <c r="A6" s="67" t="s">
        <v>102</v>
      </c>
      <c r="B6" s="75"/>
      <c r="C6" s="101"/>
      <c r="D6" s="101"/>
      <c r="E6" s="101"/>
      <c r="F6" s="101"/>
      <c r="I6" s="78" t="s">
        <v>103</v>
      </c>
      <c r="J6" s="79">
        <v>6</v>
      </c>
      <c r="K6" s="101">
        <v>0.39</v>
      </c>
      <c r="L6" s="101">
        <v>2.81</v>
      </c>
      <c r="M6" s="101">
        <v>1</v>
      </c>
      <c r="N6" s="101">
        <v>11.24</v>
      </c>
      <c r="P6"/>
      <c r="Q6" s="83"/>
      <c r="R6" s="83"/>
      <c r="S6" s="83"/>
      <c r="T6" s="83"/>
      <c r="U6" s="83"/>
    </row>
    <row r="7" spans="1:21" ht="16.5" thickBot="1" x14ac:dyDescent="0.3">
      <c r="A7" s="67" t="s">
        <v>105</v>
      </c>
      <c r="B7" s="75"/>
      <c r="C7" s="101"/>
      <c r="D7" s="101"/>
      <c r="E7" s="101"/>
      <c r="F7" s="101"/>
      <c r="I7" s="80"/>
      <c r="J7" s="81"/>
      <c r="K7" s="81"/>
      <c r="L7" s="81"/>
      <c r="M7" s="81"/>
      <c r="N7" s="81"/>
      <c r="P7" s="76" t="s">
        <v>104</v>
      </c>
      <c r="Q7" s="77" t="s">
        <v>89</v>
      </c>
      <c r="R7" s="77" t="s">
        <v>90</v>
      </c>
      <c r="S7" s="77" t="s">
        <v>91</v>
      </c>
      <c r="T7" s="77" t="s">
        <v>92</v>
      </c>
      <c r="U7" s="77" t="s">
        <v>93</v>
      </c>
    </row>
    <row r="8" spans="1:21" ht="16.5" thickBot="1" x14ac:dyDescent="0.3">
      <c r="A8" s="235" t="s">
        <v>107</v>
      </c>
      <c r="B8" s="68"/>
      <c r="C8" s="88"/>
      <c r="D8" s="88"/>
      <c r="E8" s="88"/>
      <c r="F8" s="88"/>
      <c r="G8" s="269">
        <f>IF(COUNT(E5:E7)&gt;0,AVERAGE(E5:E7),0)</f>
        <v>0</v>
      </c>
      <c r="H8" s="89"/>
      <c r="I8" s="76" t="s">
        <v>108</v>
      </c>
      <c r="J8" s="77" t="s">
        <v>89</v>
      </c>
      <c r="K8" s="77" t="s">
        <v>90</v>
      </c>
      <c r="L8" s="77" t="s">
        <v>91</v>
      </c>
      <c r="M8" s="77" t="s">
        <v>92</v>
      </c>
      <c r="N8" s="77" t="s">
        <v>93</v>
      </c>
      <c r="P8" s="78" t="s">
        <v>106</v>
      </c>
      <c r="Q8" s="75">
        <v>7</v>
      </c>
      <c r="R8" s="101">
        <v>0.33</v>
      </c>
      <c r="S8" s="101">
        <v>1.05</v>
      </c>
      <c r="T8" s="101">
        <v>0.88</v>
      </c>
      <c r="U8" s="101">
        <v>2.11</v>
      </c>
    </row>
    <row r="9" spans="1:21" x14ac:dyDescent="0.25">
      <c r="A9" s="234" t="s">
        <v>110</v>
      </c>
      <c r="B9" s="75"/>
      <c r="C9" s="101"/>
      <c r="D9" s="101"/>
      <c r="E9" s="101"/>
      <c r="F9" s="101"/>
      <c r="G9" s="154"/>
      <c r="I9" s="78" t="s">
        <v>111</v>
      </c>
      <c r="J9" s="75">
        <v>13</v>
      </c>
      <c r="K9" s="101">
        <v>0.12</v>
      </c>
      <c r="L9" s="101">
        <v>1.23</v>
      </c>
      <c r="M9" s="101">
        <v>0.88</v>
      </c>
      <c r="N9" s="101">
        <v>3.3</v>
      </c>
      <c r="P9" s="82" t="s">
        <v>109</v>
      </c>
      <c r="Q9" s="261">
        <v>6</v>
      </c>
      <c r="R9" s="260">
        <v>0.12</v>
      </c>
      <c r="S9" s="260">
        <v>1.44</v>
      </c>
      <c r="T9" s="260">
        <v>1.27</v>
      </c>
      <c r="U9" s="260">
        <v>3.3</v>
      </c>
    </row>
    <row r="10" spans="1:21" x14ac:dyDescent="0.25">
      <c r="A10" s="67" t="s">
        <v>112</v>
      </c>
      <c r="B10" s="75"/>
      <c r="C10" s="101"/>
      <c r="D10" s="101"/>
      <c r="E10" s="101"/>
      <c r="F10" s="101"/>
      <c r="G10" s="154"/>
      <c r="I10" s="78" t="s">
        <v>113</v>
      </c>
      <c r="J10" s="75">
        <v>22</v>
      </c>
      <c r="K10" s="101">
        <v>0.21</v>
      </c>
      <c r="L10" s="101">
        <v>1.05</v>
      </c>
      <c r="M10" s="101">
        <v>0.84</v>
      </c>
      <c r="N10" s="101">
        <v>2.58</v>
      </c>
      <c r="P10"/>
      <c r="Q10" s="83"/>
      <c r="R10" s="83"/>
      <c r="S10" s="83"/>
      <c r="T10" s="83"/>
      <c r="U10" s="83"/>
    </row>
    <row r="11" spans="1:21" ht="16.5" thickBot="1" x14ac:dyDescent="0.3">
      <c r="A11" s="67" t="s">
        <v>115</v>
      </c>
      <c r="B11" s="75"/>
      <c r="C11" s="101"/>
      <c r="D11" s="101"/>
      <c r="E11" s="101"/>
      <c r="F11" s="101"/>
      <c r="G11" s="270"/>
      <c r="I11" s="78" t="s">
        <v>116</v>
      </c>
      <c r="J11" s="75">
        <v>35</v>
      </c>
      <c r="K11" s="101">
        <v>0.12</v>
      </c>
      <c r="L11" s="101">
        <v>1.1100000000000001</v>
      </c>
      <c r="M11" s="101">
        <v>0.88</v>
      </c>
      <c r="N11" s="101">
        <v>3.3</v>
      </c>
      <c r="P11" s="76" t="s">
        <v>114</v>
      </c>
      <c r="Q11" s="77" t="s">
        <v>89</v>
      </c>
      <c r="R11" s="77" t="s">
        <v>90</v>
      </c>
      <c r="S11" s="77" t="s">
        <v>91</v>
      </c>
      <c r="T11" s="77" t="s">
        <v>92</v>
      </c>
      <c r="U11" s="77" t="s">
        <v>93</v>
      </c>
    </row>
    <row r="12" spans="1:21" ht="16.5" thickBot="1" x14ac:dyDescent="0.3">
      <c r="A12" s="67" t="s">
        <v>118</v>
      </c>
      <c r="B12" s="68"/>
      <c r="C12" s="88"/>
      <c r="D12" s="88"/>
      <c r="E12" s="88"/>
      <c r="F12" s="88"/>
      <c r="G12" s="268">
        <f>IF(COUNT(E9:E11)&gt;0,AVERAGE(E9:E11),0)</f>
        <v>0</v>
      </c>
      <c r="I12" s="80"/>
      <c r="J12" s="81"/>
      <c r="K12" s="81"/>
      <c r="L12" s="81"/>
      <c r="M12" s="81"/>
      <c r="N12" s="81"/>
      <c r="P12" s="82" t="s">
        <v>117</v>
      </c>
      <c r="Q12" s="75">
        <v>7</v>
      </c>
      <c r="R12" s="101">
        <v>0.7</v>
      </c>
      <c r="S12" s="101">
        <v>1.33</v>
      </c>
      <c r="T12" s="101">
        <v>0.88</v>
      </c>
      <c r="U12" s="101">
        <v>3.3</v>
      </c>
    </row>
    <row r="13" spans="1:21" x14ac:dyDescent="0.25">
      <c r="A13" s="67" t="s">
        <v>120</v>
      </c>
      <c r="B13" s="68"/>
      <c r="C13" s="88"/>
      <c r="D13" s="88"/>
      <c r="E13" s="88"/>
      <c r="F13" s="88"/>
      <c r="G13" s="270"/>
      <c r="H13" s="89"/>
      <c r="I13" s="76" t="s">
        <v>104</v>
      </c>
      <c r="J13" s="77" t="s">
        <v>89</v>
      </c>
      <c r="K13" s="77" t="s">
        <v>90</v>
      </c>
      <c r="L13" s="77" t="s">
        <v>91</v>
      </c>
      <c r="M13" s="77" t="s">
        <v>92</v>
      </c>
      <c r="N13" s="77" t="s">
        <v>93</v>
      </c>
      <c r="P13" s="82" t="s">
        <v>119</v>
      </c>
      <c r="Q13" s="261">
        <v>6</v>
      </c>
      <c r="R13" s="260">
        <v>0.12</v>
      </c>
      <c r="S13" s="260">
        <v>1.1200000000000001</v>
      </c>
      <c r="T13" s="260">
        <v>1.08</v>
      </c>
      <c r="U13" s="260">
        <v>2.11</v>
      </c>
    </row>
    <row r="14" spans="1:21" ht="15.75" customHeight="1" x14ac:dyDescent="0.25">
      <c r="A14" s="67" t="s">
        <v>121</v>
      </c>
      <c r="B14" s="68"/>
      <c r="C14" s="88"/>
      <c r="D14" s="88"/>
      <c r="E14" s="88"/>
      <c r="F14" s="88"/>
      <c r="G14" s="271"/>
      <c r="I14" s="78" t="s">
        <v>106</v>
      </c>
      <c r="J14" s="75">
        <v>11</v>
      </c>
      <c r="K14" s="101">
        <v>0.21</v>
      </c>
      <c r="L14" s="101">
        <v>0.82</v>
      </c>
      <c r="M14" s="101">
        <v>0.64</v>
      </c>
      <c r="N14" s="101">
        <v>2.11</v>
      </c>
      <c r="P14" s="73"/>
      <c r="Q14" s="262"/>
      <c r="R14" s="263"/>
      <c r="S14" s="263"/>
      <c r="T14" s="263"/>
      <c r="U14" s="263"/>
    </row>
    <row r="15" spans="1:21" x14ac:dyDescent="0.25">
      <c r="A15" s="67" t="s">
        <v>122</v>
      </c>
      <c r="B15" s="68"/>
      <c r="C15" s="88"/>
      <c r="D15" s="88"/>
      <c r="E15" s="88"/>
      <c r="F15" s="88"/>
      <c r="G15" s="7"/>
      <c r="I15" s="82" t="s">
        <v>109</v>
      </c>
      <c r="J15" s="261">
        <v>24</v>
      </c>
      <c r="K15" s="260">
        <v>0.12</v>
      </c>
      <c r="L15" s="260">
        <v>1.25</v>
      </c>
      <c r="M15" s="260">
        <v>1.08</v>
      </c>
      <c r="N15" s="260">
        <v>3.3</v>
      </c>
    </row>
    <row r="16" spans="1:21" ht="18.75" x14ac:dyDescent="0.25">
      <c r="A16" s="67" t="s">
        <v>123</v>
      </c>
      <c r="B16" s="68"/>
      <c r="C16" s="88"/>
      <c r="D16" s="88"/>
      <c r="E16" s="88"/>
      <c r="F16" s="88"/>
      <c r="G16" s="273"/>
      <c r="I16" s="274"/>
      <c r="J16" s="264"/>
      <c r="K16" s="264"/>
      <c r="L16" s="264"/>
      <c r="M16" s="264"/>
      <c r="N16" s="264"/>
      <c r="P16" s="385" t="s">
        <v>284</v>
      </c>
      <c r="Q16" s="386"/>
      <c r="R16" s="386"/>
      <c r="S16" s="386"/>
      <c r="T16" s="386"/>
      <c r="U16" s="387"/>
    </row>
    <row r="17" spans="1:21" x14ac:dyDescent="0.25">
      <c r="A17" s="67" t="s">
        <v>124</v>
      </c>
      <c r="B17" s="90"/>
      <c r="C17" s="91"/>
      <c r="D17" s="70"/>
      <c r="E17" s="88"/>
      <c r="F17" s="88"/>
      <c r="I17" s="76" t="s">
        <v>114</v>
      </c>
      <c r="J17" s="77" t="s">
        <v>89</v>
      </c>
      <c r="K17" s="77" t="s">
        <v>90</v>
      </c>
      <c r="L17" s="77" t="s">
        <v>91</v>
      </c>
      <c r="M17" s="77" t="s">
        <v>92</v>
      </c>
      <c r="N17" s="77" t="s">
        <v>93</v>
      </c>
      <c r="P17" s="76" t="s">
        <v>88</v>
      </c>
      <c r="Q17" s="77" t="s">
        <v>89</v>
      </c>
      <c r="R17" s="77" t="s">
        <v>90</v>
      </c>
      <c r="S17" s="77" t="s">
        <v>91</v>
      </c>
      <c r="T17" s="77" t="s">
        <v>92</v>
      </c>
      <c r="U17" s="77" t="s">
        <v>93</v>
      </c>
    </row>
    <row r="18" spans="1:21" x14ac:dyDescent="0.25">
      <c r="A18" s="69" t="s">
        <v>125</v>
      </c>
      <c r="B18" s="92" t="s">
        <v>126</v>
      </c>
      <c r="C18" s="93" t="s">
        <v>127</v>
      </c>
      <c r="D18" s="94" t="s">
        <v>153</v>
      </c>
      <c r="E18" s="95"/>
      <c r="F18" s="95" t="s">
        <v>128</v>
      </c>
      <c r="I18" s="82" t="s">
        <v>117</v>
      </c>
      <c r="J18" s="75">
        <v>20</v>
      </c>
      <c r="K18" s="101">
        <v>0.33</v>
      </c>
      <c r="L18" s="101">
        <v>1.2</v>
      </c>
      <c r="M18" s="101">
        <v>0.89</v>
      </c>
      <c r="N18" s="101">
        <v>3.3</v>
      </c>
      <c r="P18" s="78" t="s">
        <v>97</v>
      </c>
      <c r="Q18" s="75">
        <v>9</v>
      </c>
      <c r="R18" s="101">
        <v>0.21</v>
      </c>
      <c r="S18" s="101">
        <v>0.94</v>
      </c>
      <c r="T18" s="101">
        <v>0.56999999999999995</v>
      </c>
      <c r="U18" s="101">
        <v>2.58</v>
      </c>
    </row>
    <row r="19" spans="1:21" x14ac:dyDescent="0.25">
      <c r="A19" s="72" t="s">
        <v>129</v>
      </c>
      <c r="B19" s="90"/>
      <c r="C19" s="102" t="e">
        <f>'Depreciation Analysis'!F33</f>
        <v>#DIV/0!</v>
      </c>
      <c r="D19" s="103">
        <f>'Depreciation Analysis'!E31</f>
        <v>0</v>
      </c>
      <c r="E19" s="96"/>
      <c r="F19" s="96"/>
      <c r="I19" s="82" t="s">
        <v>119</v>
      </c>
      <c r="J19" s="261">
        <v>15</v>
      </c>
      <c r="K19" s="260">
        <v>0.12</v>
      </c>
      <c r="L19" s="260">
        <v>1</v>
      </c>
      <c r="M19" s="260">
        <v>0.64</v>
      </c>
      <c r="N19" s="260">
        <v>2.11</v>
      </c>
      <c r="P19" s="78" t="s">
        <v>99</v>
      </c>
      <c r="Q19" s="75">
        <v>8</v>
      </c>
      <c r="R19" s="101">
        <v>0.56999999999999995</v>
      </c>
      <c r="S19" s="101">
        <v>1.18</v>
      </c>
      <c r="T19" s="101">
        <v>1.02</v>
      </c>
      <c r="U19" s="101">
        <v>2.19</v>
      </c>
    </row>
    <row r="20" spans="1:21" x14ac:dyDescent="0.25">
      <c r="A20" s="82" t="str">
        <f>'Depreciation Analysis'!A12</f>
        <v xml:space="preserve">Individual Sale No.     </v>
      </c>
      <c r="B20" s="90"/>
      <c r="C20" s="91"/>
      <c r="D20" s="70"/>
      <c r="E20" s="88"/>
      <c r="F20" s="88"/>
      <c r="I20"/>
      <c r="J20" s="83"/>
      <c r="K20" s="83"/>
      <c r="L20" s="83"/>
      <c r="M20" s="83"/>
      <c r="N20" s="83"/>
      <c r="P20" s="82" t="s">
        <v>103</v>
      </c>
      <c r="Q20" s="75">
        <v>5</v>
      </c>
      <c r="R20" s="101">
        <v>0.4</v>
      </c>
      <c r="S20" s="101">
        <v>1.02</v>
      </c>
      <c r="T20" s="101">
        <v>1.02</v>
      </c>
      <c r="U20" s="101">
        <v>1.81</v>
      </c>
    </row>
    <row r="21" spans="1:21" ht="15.75" customHeight="1" thickBot="1" x14ac:dyDescent="0.3">
      <c r="A21" s="82" t="str">
        <f>'Depreciation Analysis'!A13</f>
        <v xml:space="preserve">Individual Sale No.     </v>
      </c>
      <c r="B21" s="90"/>
      <c r="C21" s="91"/>
      <c r="D21" s="70"/>
      <c r="E21" s="88"/>
      <c r="F21" s="88"/>
      <c r="I21" s="84" t="s">
        <v>131</v>
      </c>
      <c r="J21" s="83"/>
      <c r="K21" s="83"/>
      <c r="L21" s="83"/>
      <c r="M21" s="83"/>
      <c r="N21" s="83"/>
      <c r="P21"/>
      <c r="Q21" s="83"/>
      <c r="R21" s="74"/>
      <c r="S21" s="83"/>
      <c r="T21" s="83"/>
      <c r="U21" s="83"/>
    </row>
    <row r="22" spans="1:21" ht="15.75" customHeight="1" thickBot="1" x14ac:dyDescent="0.3">
      <c r="A22" s="82" t="str">
        <f>'Depreciation Analysis'!A14</f>
        <v xml:space="preserve">Individual Sale No.     </v>
      </c>
      <c r="B22" s="90"/>
      <c r="C22" s="91"/>
      <c r="D22" s="70"/>
      <c r="E22" s="88"/>
      <c r="F22" s="88"/>
      <c r="G22" s="269">
        <f>IF(COUNT(F20:F22)&gt;0,AVERAGE(F20:F22),0)</f>
        <v>0</v>
      </c>
      <c r="P22" s="76" t="s">
        <v>104</v>
      </c>
      <c r="Q22" s="77" t="s">
        <v>89</v>
      </c>
      <c r="R22" s="77" t="s">
        <v>90</v>
      </c>
      <c r="S22" s="77" t="s">
        <v>91</v>
      </c>
      <c r="T22" s="77" t="s">
        <v>92</v>
      </c>
      <c r="U22" s="77" t="s">
        <v>93</v>
      </c>
    </row>
    <row r="23" spans="1:21" ht="16.5" thickBot="1" x14ac:dyDescent="0.3">
      <c r="B23" s="71"/>
      <c r="C23" s="97"/>
      <c r="D23" s="98"/>
      <c r="P23" s="78" t="s">
        <v>106</v>
      </c>
      <c r="Q23" s="75">
        <v>4</v>
      </c>
      <c r="R23" s="101">
        <v>0.21</v>
      </c>
      <c r="S23" s="101">
        <v>0.43</v>
      </c>
      <c r="T23" s="101">
        <v>0.43</v>
      </c>
      <c r="U23" s="101">
        <v>0.64</v>
      </c>
    </row>
    <row r="24" spans="1:21" ht="16.5" thickBot="1" x14ac:dyDescent="0.3">
      <c r="A24" s="99" t="s">
        <v>132</v>
      </c>
      <c r="B24" s="269" t="e">
        <f>AVERAGEIF(G8:G22,"&lt;&gt;0")</f>
        <v>#DIV/0!</v>
      </c>
      <c r="C24" s="73" t="s">
        <v>133</v>
      </c>
      <c r="P24" s="78" t="s">
        <v>109</v>
      </c>
      <c r="Q24" s="75">
        <v>18</v>
      </c>
      <c r="R24" s="101">
        <v>0.33</v>
      </c>
      <c r="S24" s="101">
        <v>1.18</v>
      </c>
      <c r="T24" s="101">
        <v>1.08</v>
      </c>
      <c r="U24" s="101">
        <v>2.58</v>
      </c>
    </row>
    <row r="25" spans="1:21" x14ac:dyDescent="0.25">
      <c r="A25" s="99"/>
      <c r="B25" s="249" t="e">
        <f>-AVERAGEIF(G8:G22,"&lt;&gt;0")*E26</f>
        <v>#DIV/0!</v>
      </c>
      <c r="C25" s="250" t="s">
        <v>260</v>
      </c>
      <c r="D25" s="251"/>
      <c r="E25" s="389" t="s">
        <v>261</v>
      </c>
      <c r="F25" s="389"/>
      <c r="I25" s="71"/>
      <c r="P25"/>
      <c r="Q25" s="83"/>
      <c r="R25" s="83"/>
      <c r="S25" s="83"/>
      <c r="T25" s="83"/>
      <c r="U25" s="83"/>
    </row>
    <row r="26" spans="1:21" ht="16.5" thickBot="1" x14ac:dyDescent="0.3">
      <c r="A26" s="99"/>
      <c r="B26" s="252" t="e">
        <f>B24+B25</f>
        <v>#DIV/0!</v>
      </c>
      <c r="C26" s="250" t="s">
        <v>262</v>
      </c>
      <c r="D26" s="251"/>
      <c r="E26" s="390" t="e">
        <f>' Cost Worksheet'!F112</f>
        <v>#DIV/0!</v>
      </c>
      <c r="F26" s="391"/>
      <c r="G26" s="253" t="s">
        <v>263</v>
      </c>
      <c r="I26" s="71"/>
      <c r="P26" s="76" t="s">
        <v>114</v>
      </c>
      <c r="Q26" s="77" t="s">
        <v>89</v>
      </c>
      <c r="R26" s="77" t="s">
        <v>90</v>
      </c>
      <c r="S26" s="77" t="s">
        <v>91</v>
      </c>
      <c r="T26" s="77" t="s">
        <v>92</v>
      </c>
      <c r="U26" s="77" t="s">
        <v>93</v>
      </c>
    </row>
    <row r="27" spans="1:21" ht="16.5" thickTop="1" x14ac:dyDescent="0.25">
      <c r="A27" s="73"/>
      <c r="P27" s="82" t="s">
        <v>117</v>
      </c>
      <c r="Q27" s="75">
        <v>13</v>
      </c>
      <c r="R27" s="101">
        <v>0.33</v>
      </c>
      <c r="S27" s="101">
        <v>1.1299999999999999</v>
      </c>
      <c r="T27" s="101">
        <v>0.9</v>
      </c>
      <c r="U27" s="101">
        <v>2.58</v>
      </c>
    </row>
    <row r="28" spans="1:21" ht="18.75" x14ac:dyDescent="0.3">
      <c r="A28" s="388" t="s">
        <v>134</v>
      </c>
      <c r="B28" s="388"/>
      <c r="C28" s="388"/>
      <c r="D28" s="388"/>
      <c r="E28" s="388"/>
      <c r="F28" s="388"/>
      <c r="P28" s="82" t="s">
        <v>119</v>
      </c>
      <c r="Q28" s="75">
        <v>9</v>
      </c>
      <c r="R28" s="101">
        <v>0.21</v>
      </c>
      <c r="S28" s="101">
        <v>0.92</v>
      </c>
      <c r="T28" s="101">
        <v>0.64</v>
      </c>
      <c r="U28" s="101">
        <v>1.91</v>
      </c>
    </row>
    <row r="29" spans="1:21" x14ac:dyDescent="0.25">
      <c r="A29" s="85" t="s">
        <v>94</v>
      </c>
      <c r="B29" s="86" t="s">
        <v>95</v>
      </c>
      <c r="C29" s="86" t="s">
        <v>90</v>
      </c>
      <c r="D29" s="86" t="s">
        <v>91</v>
      </c>
      <c r="E29" s="86" t="s">
        <v>96</v>
      </c>
      <c r="F29" s="87" t="s">
        <v>93</v>
      </c>
    </row>
    <row r="30" spans="1:21" x14ac:dyDescent="0.25">
      <c r="A30" s="67" t="s">
        <v>98</v>
      </c>
      <c r="B30" s="68"/>
      <c r="C30" s="88"/>
      <c r="D30" s="88"/>
      <c r="E30" s="88"/>
      <c r="F30" s="88"/>
    </row>
    <row r="31" spans="1:21" x14ac:dyDescent="0.25">
      <c r="A31" s="67" t="s">
        <v>135</v>
      </c>
      <c r="B31" s="68"/>
      <c r="C31" s="88"/>
      <c r="D31" s="88"/>
      <c r="E31" s="88"/>
      <c r="F31" s="88"/>
    </row>
    <row r="32" spans="1:21" x14ac:dyDescent="0.25">
      <c r="A32" s="67" t="s">
        <v>102</v>
      </c>
      <c r="B32" s="68"/>
      <c r="C32" s="88"/>
      <c r="D32" s="88"/>
      <c r="E32" s="88"/>
      <c r="F32" s="88"/>
    </row>
    <row r="33" spans="1:6" x14ac:dyDescent="0.25">
      <c r="A33" s="67" t="s">
        <v>105</v>
      </c>
      <c r="B33" s="68"/>
      <c r="C33" s="88"/>
      <c r="D33" s="88"/>
      <c r="E33" s="88"/>
      <c r="F33" s="88"/>
    </row>
    <row r="34" spans="1:6" x14ac:dyDescent="0.25">
      <c r="A34" s="67" t="s">
        <v>107</v>
      </c>
      <c r="B34" s="68"/>
      <c r="C34" s="88"/>
      <c r="D34" s="88"/>
      <c r="E34" s="88"/>
      <c r="F34" s="88"/>
    </row>
    <row r="35" spans="1:6" x14ac:dyDescent="0.25">
      <c r="A35" s="67" t="s">
        <v>110</v>
      </c>
      <c r="B35" s="68"/>
      <c r="C35" s="88"/>
      <c r="D35" s="88"/>
      <c r="E35" s="88"/>
      <c r="F35" s="88"/>
    </row>
    <row r="36" spans="1:6" x14ac:dyDescent="0.25">
      <c r="A36" s="67" t="s">
        <v>112</v>
      </c>
      <c r="B36" s="68"/>
      <c r="C36" s="88"/>
      <c r="D36" s="88"/>
      <c r="E36" s="88"/>
      <c r="F36" s="88"/>
    </row>
    <row r="37" spans="1:6" x14ac:dyDescent="0.25">
      <c r="A37" s="67" t="s">
        <v>115</v>
      </c>
      <c r="B37" s="68"/>
      <c r="C37" s="88"/>
      <c r="D37" s="88"/>
      <c r="E37" s="88"/>
      <c r="F37" s="88"/>
    </row>
    <row r="38" spans="1:6" x14ac:dyDescent="0.25">
      <c r="A38" s="67" t="s">
        <v>130</v>
      </c>
      <c r="B38" s="68"/>
      <c r="C38" s="88"/>
      <c r="D38" s="88"/>
      <c r="E38" s="88"/>
      <c r="F38" s="88"/>
    </row>
    <row r="39" spans="1:6" x14ac:dyDescent="0.25">
      <c r="A39" s="67" t="s">
        <v>130</v>
      </c>
      <c r="B39" s="68"/>
      <c r="C39" s="88"/>
      <c r="D39" s="88"/>
      <c r="E39" s="88"/>
      <c r="F39" s="88"/>
    </row>
    <row r="40" spans="1:6" x14ac:dyDescent="0.25">
      <c r="A40" s="67" t="s">
        <v>130</v>
      </c>
      <c r="B40" s="68"/>
      <c r="C40" s="88"/>
      <c r="D40" s="88"/>
      <c r="E40" s="88"/>
      <c r="F40" s="88"/>
    </row>
    <row r="41" spans="1:6" x14ac:dyDescent="0.25">
      <c r="A41" s="67" t="s">
        <v>130</v>
      </c>
      <c r="B41" s="68"/>
      <c r="C41" s="88"/>
      <c r="D41" s="88"/>
      <c r="E41" s="88"/>
      <c r="F41" s="88"/>
    </row>
    <row r="42" spans="1:6" x14ac:dyDescent="0.25">
      <c r="A42" s="67" t="s">
        <v>130</v>
      </c>
      <c r="B42" s="68"/>
      <c r="C42" s="88"/>
      <c r="D42" s="88"/>
      <c r="E42" s="88"/>
      <c r="F42" s="88"/>
    </row>
    <row r="44" spans="1:6" x14ac:dyDescent="0.25">
      <c r="A44" s="99" t="s">
        <v>132</v>
      </c>
      <c r="B44" s="100"/>
      <c r="C44" s="73" t="s">
        <v>136</v>
      </c>
    </row>
  </sheetData>
  <sheetProtection formatCells="0" formatColumns="0" formatRows="0"/>
  <mergeCells count="8">
    <mergeCell ref="A28:F28"/>
    <mergeCell ref="E25:F25"/>
    <mergeCell ref="E26:F26"/>
    <mergeCell ref="A1:F1"/>
    <mergeCell ref="I1:N1"/>
    <mergeCell ref="P1:U1"/>
    <mergeCell ref="A2:F2"/>
    <mergeCell ref="P16:U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U96"/>
  <sheetViews>
    <sheetView workbookViewId="0">
      <selection activeCell="K9" sqref="K9"/>
    </sheetView>
  </sheetViews>
  <sheetFormatPr defaultRowHeight="15.75" x14ac:dyDescent="0.25"/>
  <cols>
    <col min="1" max="1" width="16.5" bestFit="1" customWidth="1"/>
    <col min="9" max="9" width="14.125" bestFit="1" customWidth="1"/>
  </cols>
  <sheetData>
    <row r="1" spans="1:21" ht="16.5" customHeight="1" thickBot="1" x14ac:dyDescent="0.3">
      <c r="L1" s="406" t="s">
        <v>222</v>
      </c>
      <c r="M1" s="407"/>
      <c r="N1" s="407"/>
      <c r="O1" s="407"/>
      <c r="P1" s="407"/>
      <c r="Q1" s="407"/>
      <c r="R1" s="407"/>
      <c r="S1" s="407"/>
      <c r="T1" s="407"/>
      <c r="U1" s="408"/>
    </row>
    <row r="2" spans="1:21" ht="16.5" thickBot="1" x14ac:dyDescent="0.3">
      <c r="A2" s="129" t="s">
        <v>199</v>
      </c>
      <c r="L2" s="409"/>
      <c r="M2" s="410"/>
      <c r="N2" s="410"/>
      <c r="O2" s="410"/>
      <c r="P2" s="410"/>
      <c r="Q2" s="410"/>
      <c r="R2" s="410"/>
      <c r="S2" s="410"/>
      <c r="T2" s="410"/>
      <c r="U2" s="411"/>
    </row>
    <row r="3" spans="1:21" ht="36.75" customHeight="1" thickBot="1" x14ac:dyDescent="0.3">
      <c r="A3" s="412" t="s">
        <v>220</v>
      </c>
      <c r="B3" s="413"/>
      <c r="C3" s="413"/>
      <c r="D3" s="414"/>
      <c r="E3" s="110"/>
      <c r="F3" s="110"/>
      <c r="G3" s="110"/>
      <c r="H3" s="110"/>
      <c r="I3" s="415" t="s">
        <v>179</v>
      </c>
      <c r="J3" s="7"/>
      <c r="M3" s="403" t="s">
        <v>221</v>
      </c>
      <c r="N3" s="404"/>
      <c r="O3" s="404"/>
      <c r="P3" s="404"/>
      <c r="Q3" s="404"/>
      <c r="R3" s="404"/>
      <c r="S3" s="404"/>
      <c r="T3" s="405"/>
    </row>
    <row r="4" spans="1:21" ht="16.5" thickBot="1" x14ac:dyDescent="0.3">
      <c r="A4" s="111"/>
      <c r="B4" s="7" t="s">
        <v>137</v>
      </c>
      <c r="C4" s="7"/>
      <c r="D4" s="7" t="s">
        <v>213</v>
      </c>
      <c r="E4" s="7"/>
      <c r="F4" s="7"/>
      <c r="G4" s="7"/>
      <c r="H4" s="7"/>
      <c r="I4" s="416"/>
      <c r="J4" s="15"/>
      <c r="M4" s="138"/>
    </row>
    <row r="5" spans="1:21" ht="17.25" thickTop="1" thickBot="1" x14ac:dyDescent="0.3">
      <c r="A5" s="111" t="s">
        <v>138</v>
      </c>
      <c r="B5" s="20"/>
      <c r="C5" s="7"/>
      <c r="D5" s="21"/>
      <c r="E5" s="7"/>
      <c r="F5" s="7"/>
      <c r="G5" s="7"/>
      <c r="H5" s="7"/>
      <c r="I5" s="113">
        <f>B7-B5</f>
        <v>0</v>
      </c>
      <c r="J5" s="15"/>
    </row>
    <row r="6" spans="1:21" ht="17.25" thickTop="1" thickBot="1" x14ac:dyDescent="0.3">
      <c r="A6" s="111"/>
      <c r="B6" s="27"/>
      <c r="C6" s="7"/>
      <c r="D6" s="28"/>
      <c r="E6" s="7"/>
      <c r="F6" s="7"/>
      <c r="G6" s="7"/>
      <c r="H6" s="7"/>
      <c r="I6" s="114">
        <f>D5-D7</f>
        <v>0</v>
      </c>
      <c r="J6" s="15"/>
    </row>
    <row r="7" spans="1:21" ht="17.25" thickTop="1" thickBot="1" x14ac:dyDescent="0.3">
      <c r="A7" s="111" t="s">
        <v>139</v>
      </c>
      <c r="B7" s="20"/>
      <c r="C7" s="7"/>
      <c r="D7" s="21"/>
      <c r="E7" s="7"/>
      <c r="F7" s="7"/>
      <c r="G7" s="7"/>
      <c r="H7" s="7"/>
      <c r="I7" s="114" t="e">
        <f>I6/I5</f>
        <v>#DIV/0!</v>
      </c>
      <c r="J7" s="15"/>
    </row>
    <row r="8" spans="1:21" ht="17.25" thickTop="1" thickBot="1" x14ac:dyDescent="0.3">
      <c r="A8" s="111"/>
      <c r="B8" s="7"/>
      <c r="C8" s="7"/>
      <c r="D8" s="7"/>
      <c r="E8" s="7"/>
      <c r="F8" s="7"/>
      <c r="G8" s="7"/>
      <c r="H8" s="7"/>
      <c r="I8" s="114" t="e">
        <f>(B10-B5)*I7</f>
        <v>#DIV/0!</v>
      </c>
      <c r="J8" s="15"/>
    </row>
    <row r="9" spans="1:21" ht="16.5" thickBot="1" x14ac:dyDescent="0.3">
      <c r="A9" s="111"/>
      <c r="B9" s="7"/>
      <c r="C9" s="7"/>
      <c r="D9" s="392" t="s">
        <v>248</v>
      </c>
      <c r="E9" s="393"/>
      <c r="F9" s="393"/>
      <c r="G9" s="394"/>
      <c r="H9" s="7"/>
      <c r="I9" s="115" t="e">
        <f>D5-I8</f>
        <v>#DIV/0!</v>
      </c>
      <c r="J9" s="15"/>
    </row>
    <row r="10" spans="1:21" ht="17.25" thickTop="1" thickBot="1" x14ac:dyDescent="0.3">
      <c r="A10" s="111" t="s">
        <v>140</v>
      </c>
      <c r="B10" s="20"/>
      <c r="C10" s="7"/>
      <c r="D10" s="395"/>
      <c r="E10" s="396"/>
      <c r="F10" s="396"/>
      <c r="G10" s="397"/>
      <c r="H10" s="7"/>
      <c r="I10" s="112"/>
      <c r="J10" s="15"/>
    </row>
    <row r="11" spans="1:21" ht="17.25" thickTop="1" thickBot="1" x14ac:dyDescent="0.3">
      <c r="A11" s="111"/>
      <c r="B11" s="7"/>
      <c r="C11" s="7"/>
      <c r="D11" s="398"/>
      <c r="E11" s="399"/>
      <c r="F11" s="399"/>
      <c r="G11" s="400"/>
      <c r="H11" s="7"/>
      <c r="I11" s="112"/>
      <c r="J11" s="15"/>
    </row>
    <row r="12" spans="1:21" ht="17.25" thickTop="1" thickBot="1" x14ac:dyDescent="0.3">
      <c r="A12" s="122" t="s">
        <v>247</v>
      </c>
      <c r="B12" s="123" t="e">
        <f>I9</f>
        <v>#DIV/0!</v>
      </c>
      <c r="C12" s="401" t="s">
        <v>211</v>
      </c>
      <c r="D12" s="402"/>
      <c r="E12" s="402"/>
      <c r="F12" s="402"/>
      <c r="G12" s="130"/>
      <c r="H12" s="124"/>
      <c r="I12" s="118"/>
      <c r="J12" s="15"/>
    </row>
    <row r="13" spans="1:21" ht="16.5" thickBot="1" x14ac:dyDescent="0.3"/>
    <row r="14" spans="1:21" ht="16.5" thickBot="1" x14ac:dyDescent="0.3">
      <c r="A14" s="129" t="s">
        <v>200</v>
      </c>
    </row>
    <row r="15" spans="1:21" ht="19.5" thickBot="1" x14ac:dyDescent="0.3">
      <c r="A15" s="412" t="s">
        <v>220</v>
      </c>
      <c r="B15" s="413"/>
      <c r="C15" s="413"/>
      <c r="D15" s="414"/>
      <c r="E15" s="110"/>
      <c r="F15" s="110"/>
      <c r="G15" s="110"/>
      <c r="H15" s="110"/>
      <c r="I15" s="415" t="s">
        <v>179</v>
      </c>
    </row>
    <row r="16" spans="1:21" ht="16.5" thickBot="1" x14ac:dyDescent="0.3">
      <c r="A16" s="111"/>
      <c r="B16" s="7" t="s">
        <v>137</v>
      </c>
      <c r="C16" s="7"/>
      <c r="D16" s="7" t="s">
        <v>213</v>
      </c>
      <c r="E16" s="7"/>
      <c r="F16" s="7"/>
      <c r="G16" s="7"/>
      <c r="H16" s="7"/>
      <c r="I16" s="416"/>
    </row>
    <row r="17" spans="1:9" ht="17.25" thickTop="1" thickBot="1" x14ac:dyDescent="0.3">
      <c r="A17" s="111" t="s">
        <v>138</v>
      </c>
      <c r="B17" s="20"/>
      <c r="C17" s="7"/>
      <c r="D17" s="21"/>
      <c r="E17" s="7"/>
      <c r="F17" s="7"/>
      <c r="G17" s="7"/>
      <c r="H17" s="7"/>
      <c r="I17" s="113">
        <f>B19-B17</f>
        <v>0</v>
      </c>
    </row>
    <row r="18" spans="1:9" ht="17.25" thickTop="1" thickBot="1" x14ac:dyDescent="0.3">
      <c r="A18" s="111"/>
      <c r="B18" s="27"/>
      <c r="C18" s="7"/>
      <c r="D18" s="28"/>
      <c r="E18" s="7"/>
      <c r="F18" s="7"/>
      <c r="G18" s="7"/>
      <c r="H18" s="7"/>
      <c r="I18" s="114">
        <f>D17-D19</f>
        <v>0</v>
      </c>
    </row>
    <row r="19" spans="1:9" ht="17.25" thickTop="1" thickBot="1" x14ac:dyDescent="0.3">
      <c r="A19" s="111" t="s">
        <v>139</v>
      </c>
      <c r="B19" s="20"/>
      <c r="C19" s="7"/>
      <c r="D19" s="21"/>
      <c r="E19" s="7"/>
      <c r="F19" s="7"/>
      <c r="G19" s="7"/>
      <c r="H19" s="7"/>
      <c r="I19" s="114" t="e">
        <f>I18/I17</f>
        <v>#DIV/0!</v>
      </c>
    </row>
    <row r="20" spans="1:9" ht="17.25" thickTop="1" thickBot="1" x14ac:dyDescent="0.3">
      <c r="A20" s="111"/>
      <c r="B20" s="7"/>
      <c r="C20" s="7"/>
      <c r="D20" s="7"/>
      <c r="E20" s="7"/>
      <c r="F20" s="7"/>
      <c r="G20" s="7"/>
      <c r="H20" s="7"/>
      <c r="I20" s="114" t="e">
        <f>(B22-B17)*I19</f>
        <v>#DIV/0!</v>
      </c>
    </row>
    <row r="21" spans="1:9" ht="16.5" thickBot="1" x14ac:dyDescent="0.3">
      <c r="A21" s="111"/>
      <c r="B21" s="7"/>
      <c r="C21" s="7"/>
      <c r="D21" s="392" t="s">
        <v>14</v>
      </c>
      <c r="E21" s="393"/>
      <c r="F21" s="393"/>
      <c r="G21" s="394"/>
      <c r="H21" s="7"/>
      <c r="I21" s="115" t="e">
        <f>D17-I20</f>
        <v>#DIV/0!</v>
      </c>
    </row>
    <row r="22" spans="1:9" ht="17.25" thickTop="1" thickBot="1" x14ac:dyDescent="0.3">
      <c r="A22" s="111" t="s">
        <v>140</v>
      </c>
      <c r="B22" s="20"/>
      <c r="C22" s="7"/>
      <c r="D22" s="395"/>
      <c r="E22" s="396"/>
      <c r="F22" s="396"/>
      <c r="G22" s="397"/>
      <c r="H22" s="7"/>
      <c r="I22" s="112"/>
    </row>
    <row r="23" spans="1:9" ht="17.25" thickTop="1" thickBot="1" x14ac:dyDescent="0.3">
      <c r="A23" s="111"/>
      <c r="B23" s="7"/>
      <c r="C23" s="7"/>
      <c r="D23" s="398"/>
      <c r="E23" s="399"/>
      <c r="F23" s="399"/>
      <c r="G23" s="400"/>
      <c r="H23" s="7"/>
      <c r="I23" s="112"/>
    </row>
    <row r="24" spans="1:9" ht="17.25" thickTop="1" thickBot="1" x14ac:dyDescent="0.3">
      <c r="A24" s="122" t="s">
        <v>247</v>
      </c>
      <c r="B24" s="123" t="e">
        <f>I21</f>
        <v>#DIV/0!</v>
      </c>
      <c r="C24" s="401" t="s">
        <v>211</v>
      </c>
      <c r="D24" s="402"/>
      <c r="E24" s="402"/>
      <c r="F24" s="402"/>
      <c r="G24" s="130"/>
      <c r="H24" s="124"/>
      <c r="I24" s="118"/>
    </row>
    <row r="25" spans="1:9" ht="16.5" thickBot="1" x14ac:dyDescent="0.3"/>
    <row r="26" spans="1:9" ht="16.5" thickBot="1" x14ac:dyDescent="0.3">
      <c r="A26" s="129" t="s">
        <v>201</v>
      </c>
    </row>
    <row r="27" spans="1:9" ht="19.5" thickBot="1" x14ac:dyDescent="0.3">
      <c r="A27" s="412" t="s">
        <v>220</v>
      </c>
      <c r="B27" s="413"/>
      <c r="C27" s="413"/>
      <c r="D27" s="414"/>
      <c r="E27" s="110"/>
      <c r="F27" s="110"/>
      <c r="G27" s="110"/>
      <c r="H27" s="110"/>
      <c r="I27" s="415" t="s">
        <v>179</v>
      </c>
    </row>
    <row r="28" spans="1:9" ht="16.5" thickBot="1" x14ac:dyDescent="0.3">
      <c r="A28" s="111"/>
      <c r="B28" s="7" t="s">
        <v>137</v>
      </c>
      <c r="C28" s="7"/>
      <c r="D28" s="7" t="s">
        <v>213</v>
      </c>
      <c r="E28" s="7"/>
      <c r="F28" s="7"/>
      <c r="G28" s="7"/>
      <c r="H28" s="7"/>
      <c r="I28" s="416"/>
    </row>
    <row r="29" spans="1:9" ht="17.25" thickTop="1" thickBot="1" x14ac:dyDescent="0.3">
      <c r="A29" s="111" t="s">
        <v>138</v>
      </c>
      <c r="B29" s="20"/>
      <c r="C29" s="7"/>
      <c r="D29" s="21"/>
      <c r="E29" s="7"/>
      <c r="F29" s="7"/>
      <c r="G29" s="7"/>
      <c r="H29" s="7"/>
      <c r="I29" s="113">
        <f>B31-B29</f>
        <v>0</v>
      </c>
    </row>
    <row r="30" spans="1:9" ht="17.25" thickTop="1" thickBot="1" x14ac:dyDescent="0.3">
      <c r="A30" s="111"/>
      <c r="B30" s="27"/>
      <c r="C30" s="7"/>
      <c r="D30" s="28"/>
      <c r="E30" s="7"/>
      <c r="F30" s="7"/>
      <c r="G30" s="7"/>
      <c r="H30" s="7"/>
      <c r="I30" s="114">
        <f>D29-D31</f>
        <v>0</v>
      </c>
    </row>
    <row r="31" spans="1:9" ht="17.25" thickTop="1" thickBot="1" x14ac:dyDescent="0.3">
      <c r="A31" s="111" t="s">
        <v>139</v>
      </c>
      <c r="B31" s="20"/>
      <c r="C31" s="7"/>
      <c r="D31" s="21"/>
      <c r="E31" s="7"/>
      <c r="F31" s="7"/>
      <c r="G31" s="7"/>
      <c r="H31" s="7"/>
      <c r="I31" s="114" t="e">
        <f>I30/I29</f>
        <v>#DIV/0!</v>
      </c>
    </row>
    <row r="32" spans="1:9" ht="17.25" thickTop="1" thickBot="1" x14ac:dyDescent="0.3">
      <c r="A32" s="111"/>
      <c r="B32" s="7"/>
      <c r="C32" s="7"/>
      <c r="D32" s="7"/>
      <c r="E32" s="7"/>
      <c r="F32" s="7"/>
      <c r="G32" s="7"/>
      <c r="H32" s="7"/>
      <c r="I32" s="114" t="e">
        <f>(B34-B29)*I31</f>
        <v>#DIV/0!</v>
      </c>
    </row>
    <row r="33" spans="1:9" ht="16.5" thickBot="1" x14ac:dyDescent="0.3">
      <c r="A33" s="111"/>
      <c r="B33" s="7"/>
      <c r="C33" s="7"/>
      <c r="D33" s="392"/>
      <c r="E33" s="393"/>
      <c r="F33" s="393"/>
      <c r="G33" s="394"/>
      <c r="H33" s="7"/>
      <c r="I33" s="115" t="e">
        <f>D29-I32</f>
        <v>#DIV/0!</v>
      </c>
    </row>
    <row r="34" spans="1:9" ht="17.25" thickTop="1" thickBot="1" x14ac:dyDescent="0.3">
      <c r="A34" s="111" t="s">
        <v>140</v>
      </c>
      <c r="B34" s="20"/>
      <c r="C34" s="7"/>
      <c r="D34" s="395"/>
      <c r="E34" s="396"/>
      <c r="F34" s="396"/>
      <c r="G34" s="397"/>
      <c r="H34" s="7"/>
      <c r="I34" s="112"/>
    </row>
    <row r="35" spans="1:9" ht="17.25" thickTop="1" thickBot="1" x14ac:dyDescent="0.3">
      <c r="A35" s="111"/>
      <c r="B35" s="7"/>
      <c r="C35" s="7"/>
      <c r="D35" s="398"/>
      <c r="E35" s="399"/>
      <c r="F35" s="399"/>
      <c r="G35" s="400"/>
      <c r="H35" s="7"/>
      <c r="I35" s="112"/>
    </row>
    <row r="36" spans="1:9" ht="17.25" thickTop="1" thickBot="1" x14ac:dyDescent="0.3">
      <c r="A36" s="122" t="s">
        <v>247</v>
      </c>
      <c r="B36" s="123" t="e">
        <f>I33</f>
        <v>#DIV/0!</v>
      </c>
      <c r="C36" s="401" t="s">
        <v>211</v>
      </c>
      <c r="D36" s="402"/>
      <c r="E36" s="402"/>
      <c r="F36" s="402"/>
      <c r="G36" s="130"/>
      <c r="H36" s="124"/>
      <c r="I36" s="118"/>
    </row>
    <row r="37" spans="1:9" ht="16.5" thickBot="1" x14ac:dyDescent="0.3"/>
    <row r="38" spans="1:9" ht="16.5" thickBot="1" x14ac:dyDescent="0.3">
      <c r="A38" s="129" t="s">
        <v>202</v>
      </c>
    </row>
    <row r="39" spans="1:9" ht="19.5" thickBot="1" x14ac:dyDescent="0.3">
      <c r="A39" s="412" t="s">
        <v>220</v>
      </c>
      <c r="B39" s="413"/>
      <c r="C39" s="413"/>
      <c r="D39" s="414"/>
      <c r="E39" s="110"/>
      <c r="F39" s="110"/>
      <c r="G39" s="110"/>
      <c r="H39" s="110"/>
      <c r="I39" s="415" t="s">
        <v>179</v>
      </c>
    </row>
    <row r="40" spans="1:9" ht="16.5" thickBot="1" x14ac:dyDescent="0.3">
      <c r="A40" s="111"/>
      <c r="B40" s="7" t="s">
        <v>137</v>
      </c>
      <c r="C40" s="7"/>
      <c r="D40" s="7" t="s">
        <v>213</v>
      </c>
      <c r="E40" s="7"/>
      <c r="F40" s="7"/>
      <c r="G40" s="7"/>
      <c r="H40" s="7"/>
      <c r="I40" s="416"/>
    </row>
    <row r="41" spans="1:9" ht="17.25" thickTop="1" thickBot="1" x14ac:dyDescent="0.3">
      <c r="A41" s="111" t="s">
        <v>138</v>
      </c>
      <c r="B41" s="20"/>
      <c r="C41" s="7"/>
      <c r="D41" s="21"/>
      <c r="E41" s="7"/>
      <c r="F41" s="7"/>
      <c r="G41" s="7"/>
      <c r="H41" s="7"/>
      <c r="I41" s="113">
        <f>B43-B41</f>
        <v>0</v>
      </c>
    </row>
    <row r="42" spans="1:9" ht="17.25" thickTop="1" thickBot="1" x14ac:dyDescent="0.3">
      <c r="A42" s="111"/>
      <c r="B42" s="27"/>
      <c r="C42" s="7"/>
      <c r="D42" s="28"/>
      <c r="E42" s="7"/>
      <c r="F42" s="7"/>
      <c r="G42" s="7"/>
      <c r="H42" s="7"/>
      <c r="I42" s="114">
        <f>D41-D43</f>
        <v>0</v>
      </c>
    </row>
    <row r="43" spans="1:9" ht="17.25" thickTop="1" thickBot="1" x14ac:dyDescent="0.3">
      <c r="A43" s="111" t="s">
        <v>139</v>
      </c>
      <c r="B43" s="20"/>
      <c r="C43" s="7"/>
      <c r="D43" s="21"/>
      <c r="E43" s="7"/>
      <c r="F43" s="7"/>
      <c r="G43" s="7"/>
      <c r="H43" s="7"/>
      <c r="I43" s="114" t="e">
        <f>I42/I41</f>
        <v>#DIV/0!</v>
      </c>
    </row>
    <row r="44" spans="1:9" ht="17.25" thickTop="1" thickBot="1" x14ac:dyDescent="0.3">
      <c r="A44" s="111"/>
      <c r="B44" s="7"/>
      <c r="C44" s="7"/>
      <c r="D44" s="7"/>
      <c r="E44" s="7"/>
      <c r="F44" s="7"/>
      <c r="G44" s="7"/>
      <c r="H44" s="7"/>
      <c r="I44" s="114" t="e">
        <f>(B46-B41)*I43</f>
        <v>#DIV/0!</v>
      </c>
    </row>
    <row r="45" spans="1:9" ht="16.5" thickBot="1" x14ac:dyDescent="0.3">
      <c r="A45" s="111"/>
      <c r="B45" s="7"/>
      <c r="C45" s="7"/>
      <c r="D45" s="392" t="s">
        <v>14</v>
      </c>
      <c r="E45" s="393"/>
      <c r="F45" s="393"/>
      <c r="G45" s="394"/>
      <c r="H45" s="7"/>
      <c r="I45" s="115" t="e">
        <f>D41-I44</f>
        <v>#DIV/0!</v>
      </c>
    </row>
    <row r="46" spans="1:9" ht="17.25" thickTop="1" thickBot="1" x14ac:dyDescent="0.3">
      <c r="A46" s="111" t="s">
        <v>140</v>
      </c>
      <c r="B46" s="20"/>
      <c r="C46" s="7"/>
      <c r="D46" s="395"/>
      <c r="E46" s="396"/>
      <c r="F46" s="396"/>
      <c r="G46" s="397"/>
      <c r="H46" s="7"/>
      <c r="I46" s="112"/>
    </row>
    <row r="47" spans="1:9" ht="17.25" thickTop="1" thickBot="1" x14ac:dyDescent="0.3">
      <c r="A47" s="111"/>
      <c r="B47" s="7"/>
      <c r="C47" s="7"/>
      <c r="D47" s="398"/>
      <c r="E47" s="399"/>
      <c r="F47" s="399"/>
      <c r="G47" s="400"/>
      <c r="H47" s="7"/>
      <c r="I47" s="112"/>
    </row>
    <row r="48" spans="1:9" ht="17.25" thickTop="1" thickBot="1" x14ac:dyDescent="0.3">
      <c r="A48" s="122" t="s">
        <v>247</v>
      </c>
      <c r="B48" s="123" t="e">
        <f>I45</f>
        <v>#DIV/0!</v>
      </c>
      <c r="C48" s="401" t="s">
        <v>211</v>
      </c>
      <c r="D48" s="402"/>
      <c r="E48" s="402"/>
      <c r="F48" s="402"/>
      <c r="G48" s="130"/>
      <c r="H48" s="124"/>
      <c r="I48" s="118"/>
    </row>
    <row r="49" spans="1:9" ht="16.5" thickBot="1" x14ac:dyDescent="0.3"/>
    <row r="50" spans="1:9" ht="16.5" thickBot="1" x14ac:dyDescent="0.3">
      <c r="A50" s="129" t="s">
        <v>203</v>
      </c>
    </row>
    <row r="51" spans="1:9" ht="19.5" thickBot="1" x14ac:dyDescent="0.3">
      <c r="A51" s="412" t="s">
        <v>220</v>
      </c>
      <c r="B51" s="413"/>
      <c r="C51" s="413"/>
      <c r="D51" s="414"/>
      <c r="E51" s="110"/>
      <c r="F51" s="110"/>
      <c r="G51" s="110"/>
      <c r="H51" s="110"/>
      <c r="I51" s="415" t="s">
        <v>179</v>
      </c>
    </row>
    <row r="52" spans="1:9" ht="16.5" thickBot="1" x14ac:dyDescent="0.3">
      <c r="A52" s="111"/>
      <c r="B52" s="7" t="s">
        <v>137</v>
      </c>
      <c r="C52" s="7"/>
      <c r="D52" s="7" t="s">
        <v>213</v>
      </c>
      <c r="E52" s="7"/>
      <c r="F52" s="7"/>
      <c r="G52" s="7"/>
      <c r="H52" s="7"/>
      <c r="I52" s="416"/>
    </row>
    <row r="53" spans="1:9" ht="17.25" thickTop="1" thickBot="1" x14ac:dyDescent="0.3">
      <c r="A53" s="111" t="s">
        <v>138</v>
      </c>
      <c r="B53" s="20"/>
      <c r="C53" s="7"/>
      <c r="D53" s="21"/>
      <c r="E53" s="7"/>
      <c r="F53" s="7"/>
      <c r="G53" s="7"/>
      <c r="H53" s="7"/>
      <c r="I53" s="113">
        <f>B55-B53</f>
        <v>0</v>
      </c>
    </row>
    <row r="54" spans="1:9" ht="17.25" thickTop="1" thickBot="1" x14ac:dyDescent="0.3">
      <c r="A54" s="111"/>
      <c r="B54" s="27"/>
      <c r="C54" s="7"/>
      <c r="D54" s="28"/>
      <c r="E54" s="7"/>
      <c r="F54" s="7"/>
      <c r="G54" s="7"/>
      <c r="H54" s="7"/>
      <c r="I54" s="114">
        <f>D53-D55</f>
        <v>0</v>
      </c>
    </row>
    <row r="55" spans="1:9" ht="17.25" thickTop="1" thickBot="1" x14ac:dyDescent="0.3">
      <c r="A55" s="111" t="s">
        <v>139</v>
      </c>
      <c r="B55" s="20"/>
      <c r="C55" s="7"/>
      <c r="D55" s="21"/>
      <c r="E55" s="7"/>
      <c r="F55" s="7"/>
      <c r="G55" s="7"/>
      <c r="H55" s="7"/>
      <c r="I55" s="114" t="e">
        <f>I54/I53</f>
        <v>#DIV/0!</v>
      </c>
    </row>
    <row r="56" spans="1:9" ht="17.25" thickTop="1" thickBot="1" x14ac:dyDescent="0.3">
      <c r="A56" s="111"/>
      <c r="B56" s="7"/>
      <c r="C56" s="7"/>
      <c r="D56" s="7"/>
      <c r="E56" s="7"/>
      <c r="F56" s="7"/>
      <c r="G56" s="7"/>
      <c r="H56" s="7"/>
      <c r="I56" s="114" t="e">
        <f>(B58-B53)*I55</f>
        <v>#DIV/0!</v>
      </c>
    </row>
    <row r="57" spans="1:9" ht="16.5" thickBot="1" x14ac:dyDescent="0.3">
      <c r="A57" s="111"/>
      <c r="B57" s="7"/>
      <c r="C57" s="7"/>
      <c r="D57" s="392" t="s">
        <v>14</v>
      </c>
      <c r="E57" s="393"/>
      <c r="F57" s="393"/>
      <c r="G57" s="394"/>
      <c r="H57" s="7"/>
      <c r="I57" s="115" t="e">
        <f>D53-I56</f>
        <v>#DIV/0!</v>
      </c>
    </row>
    <row r="58" spans="1:9" ht="17.25" thickTop="1" thickBot="1" x14ac:dyDescent="0.3">
      <c r="A58" s="111" t="s">
        <v>140</v>
      </c>
      <c r="B58" s="20"/>
      <c r="C58" s="7"/>
      <c r="D58" s="395"/>
      <c r="E58" s="396"/>
      <c r="F58" s="396"/>
      <c r="G58" s="397"/>
      <c r="H58" s="7"/>
      <c r="I58" s="112"/>
    </row>
    <row r="59" spans="1:9" ht="17.25" thickTop="1" thickBot="1" x14ac:dyDescent="0.3">
      <c r="A59" s="111"/>
      <c r="B59" s="7"/>
      <c r="C59" s="7"/>
      <c r="D59" s="398"/>
      <c r="E59" s="399"/>
      <c r="F59" s="399"/>
      <c r="G59" s="400"/>
      <c r="H59" s="7"/>
      <c r="I59" s="112"/>
    </row>
    <row r="60" spans="1:9" ht="17.25" thickTop="1" thickBot="1" x14ac:dyDescent="0.3">
      <c r="A60" s="122" t="s">
        <v>247</v>
      </c>
      <c r="B60" s="123" t="e">
        <f>I57</f>
        <v>#DIV/0!</v>
      </c>
      <c r="C60" s="401" t="s">
        <v>211</v>
      </c>
      <c r="D60" s="402"/>
      <c r="E60" s="402"/>
      <c r="F60" s="402"/>
      <c r="G60" s="130"/>
      <c r="H60" s="124"/>
      <c r="I60" s="118"/>
    </row>
    <row r="61" spans="1:9" ht="16.5" thickBot="1" x14ac:dyDescent="0.3"/>
    <row r="62" spans="1:9" ht="16.5" thickBot="1" x14ac:dyDescent="0.3">
      <c r="A62" s="129" t="s">
        <v>204</v>
      </c>
    </row>
    <row r="63" spans="1:9" ht="19.5" thickBot="1" x14ac:dyDescent="0.3">
      <c r="A63" s="412" t="s">
        <v>220</v>
      </c>
      <c r="B63" s="413"/>
      <c r="C63" s="413"/>
      <c r="D63" s="414"/>
      <c r="E63" s="110"/>
      <c r="F63" s="110"/>
      <c r="G63" s="110"/>
      <c r="H63" s="110"/>
      <c r="I63" s="415" t="s">
        <v>179</v>
      </c>
    </row>
    <row r="64" spans="1:9" ht="16.5" thickBot="1" x14ac:dyDescent="0.3">
      <c r="A64" s="111"/>
      <c r="B64" s="7" t="s">
        <v>137</v>
      </c>
      <c r="C64" s="7"/>
      <c r="D64" s="7" t="s">
        <v>213</v>
      </c>
      <c r="E64" s="7"/>
      <c r="F64" s="7"/>
      <c r="G64" s="7"/>
      <c r="H64" s="7"/>
      <c r="I64" s="416"/>
    </row>
    <row r="65" spans="1:9" ht="17.25" thickTop="1" thickBot="1" x14ac:dyDescent="0.3">
      <c r="A65" s="111" t="s">
        <v>138</v>
      </c>
      <c r="B65" s="20"/>
      <c r="C65" s="7"/>
      <c r="D65" s="21"/>
      <c r="E65" s="7"/>
      <c r="F65" s="7"/>
      <c r="G65" s="7"/>
      <c r="H65" s="7"/>
      <c r="I65" s="113">
        <f>B67-B65</f>
        <v>0</v>
      </c>
    </row>
    <row r="66" spans="1:9" ht="17.25" thickTop="1" thickBot="1" x14ac:dyDescent="0.3">
      <c r="A66" s="111"/>
      <c r="B66" s="27"/>
      <c r="C66" s="7"/>
      <c r="D66" s="28"/>
      <c r="E66" s="7"/>
      <c r="F66" s="7"/>
      <c r="G66" s="7"/>
      <c r="H66" s="7"/>
      <c r="I66" s="114">
        <f>D65-D67</f>
        <v>0</v>
      </c>
    </row>
    <row r="67" spans="1:9" ht="17.25" thickTop="1" thickBot="1" x14ac:dyDescent="0.3">
      <c r="A67" s="111" t="s">
        <v>139</v>
      </c>
      <c r="B67" s="20"/>
      <c r="C67" s="7"/>
      <c r="D67" s="21"/>
      <c r="E67" s="7"/>
      <c r="F67" s="7"/>
      <c r="G67" s="7"/>
      <c r="H67" s="7"/>
      <c r="I67" s="114" t="e">
        <f>I66/I65</f>
        <v>#DIV/0!</v>
      </c>
    </row>
    <row r="68" spans="1:9" ht="17.25" thickTop="1" thickBot="1" x14ac:dyDescent="0.3">
      <c r="A68" s="111"/>
      <c r="B68" s="7"/>
      <c r="C68" s="7"/>
      <c r="D68" s="7"/>
      <c r="E68" s="7"/>
      <c r="F68" s="7"/>
      <c r="G68" s="7"/>
      <c r="H68" s="7"/>
      <c r="I68" s="114" t="e">
        <f>(B70-B65)*I67</f>
        <v>#DIV/0!</v>
      </c>
    </row>
    <row r="69" spans="1:9" ht="16.5" thickBot="1" x14ac:dyDescent="0.3">
      <c r="A69" s="111"/>
      <c r="B69" s="7"/>
      <c r="C69" s="7"/>
      <c r="D69" s="392" t="s">
        <v>14</v>
      </c>
      <c r="E69" s="393"/>
      <c r="F69" s="393"/>
      <c r="G69" s="394"/>
      <c r="H69" s="7"/>
      <c r="I69" s="115" t="e">
        <f>D65-I68</f>
        <v>#DIV/0!</v>
      </c>
    </row>
    <row r="70" spans="1:9" ht="17.25" thickTop="1" thickBot="1" x14ac:dyDescent="0.3">
      <c r="A70" s="111" t="s">
        <v>140</v>
      </c>
      <c r="B70" s="20"/>
      <c r="C70" s="7"/>
      <c r="D70" s="395"/>
      <c r="E70" s="396"/>
      <c r="F70" s="396"/>
      <c r="G70" s="397"/>
      <c r="H70" s="7"/>
      <c r="I70" s="112"/>
    </row>
    <row r="71" spans="1:9" ht="17.25" thickTop="1" thickBot="1" x14ac:dyDescent="0.3">
      <c r="A71" s="111"/>
      <c r="B71" s="7"/>
      <c r="C71" s="7"/>
      <c r="D71" s="398"/>
      <c r="E71" s="399"/>
      <c r="F71" s="399"/>
      <c r="G71" s="400"/>
      <c r="H71" s="7"/>
      <c r="I71" s="112"/>
    </row>
    <row r="72" spans="1:9" ht="17.25" thickTop="1" thickBot="1" x14ac:dyDescent="0.3">
      <c r="A72" s="122" t="s">
        <v>247</v>
      </c>
      <c r="B72" s="123" t="e">
        <f>I69</f>
        <v>#DIV/0!</v>
      </c>
      <c r="C72" s="401" t="s">
        <v>211</v>
      </c>
      <c r="D72" s="402"/>
      <c r="E72" s="402"/>
      <c r="F72" s="402"/>
      <c r="G72" s="130"/>
      <c r="H72" s="124"/>
      <c r="I72" s="118"/>
    </row>
    <row r="73" spans="1:9" ht="16.5" thickBot="1" x14ac:dyDescent="0.3"/>
    <row r="74" spans="1:9" ht="16.5" thickBot="1" x14ac:dyDescent="0.3">
      <c r="A74" s="129" t="s">
        <v>205</v>
      </c>
    </row>
    <row r="75" spans="1:9" ht="19.5" thickBot="1" x14ac:dyDescent="0.3">
      <c r="A75" s="412" t="s">
        <v>220</v>
      </c>
      <c r="B75" s="413"/>
      <c r="C75" s="413"/>
      <c r="D75" s="414"/>
      <c r="E75" s="110"/>
      <c r="F75" s="110"/>
      <c r="G75" s="110"/>
      <c r="H75" s="110"/>
      <c r="I75" s="415" t="s">
        <v>179</v>
      </c>
    </row>
    <row r="76" spans="1:9" ht="16.5" thickBot="1" x14ac:dyDescent="0.3">
      <c r="A76" s="111"/>
      <c r="B76" s="7" t="s">
        <v>137</v>
      </c>
      <c r="C76" s="7"/>
      <c r="D76" s="7" t="s">
        <v>213</v>
      </c>
      <c r="E76" s="7"/>
      <c r="F76" s="7"/>
      <c r="G76" s="7"/>
      <c r="H76" s="7"/>
      <c r="I76" s="416"/>
    </row>
    <row r="77" spans="1:9" ht="17.25" thickTop="1" thickBot="1" x14ac:dyDescent="0.3">
      <c r="A77" s="111" t="s">
        <v>138</v>
      </c>
      <c r="B77" s="20"/>
      <c r="C77" s="7"/>
      <c r="D77" s="21"/>
      <c r="E77" s="7"/>
      <c r="F77" s="7"/>
      <c r="G77" s="7"/>
      <c r="H77" s="7"/>
      <c r="I77" s="113">
        <f>B79-B77</f>
        <v>0</v>
      </c>
    </row>
    <row r="78" spans="1:9" ht="17.25" thickTop="1" thickBot="1" x14ac:dyDescent="0.3">
      <c r="A78" s="111"/>
      <c r="B78" s="27"/>
      <c r="C78" s="7"/>
      <c r="D78" s="28"/>
      <c r="E78" s="7"/>
      <c r="F78" s="7"/>
      <c r="G78" s="7"/>
      <c r="H78" s="7"/>
      <c r="I78" s="114">
        <f>D77-D79</f>
        <v>0</v>
      </c>
    </row>
    <row r="79" spans="1:9" ht="17.25" thickTop="1" thickBot="1" x14ac:dyDescent="0.3">
      <c r="A79" s="111" t="s">
        <v>139</v>
      </c>
      <c r="B79" s="20"/>
      <c r="C79" s="7"/>
      <c r="D79" s="21"/>
      <c r="E79" s="7"/>
      <c r="F79" s="7"/>
      <c r="G79" s="7"/>
      <c r="H79" s="7"/>
      <c r="I79" s="114" t="e">
        <f>I78/I77</f>
        <v>#DIV/0!</v>
      </c>
    </row>
    <row r="80" spans="1:9" ht="17.25" thickTop="1" thickBot="1" x14ac:dyDescent="0.3">
      <c r="A80" s="111"/>
      <c r="B80" s="7"/>
      <c r="C80" s="7"/>
      <c r="D80" s="7"/>
      <c r="E80" s="7"/>
      <c r="F80" s="7"/>
      <c r="G80" s="7"/>
      <c r="H80" s="7"/>
      <c r="I80" s="114" t="e">
        <f>(B82-B77)*I79</f>
        <v>#DIV/0!</v>
      </c>
    </row>
    <row r="81" spans="1:9" ht="16.5" thickBot="1" x14ac:dyDescent="0.3">
      <c r="A81" s="111"/>
      <c r="B81" s="7"/>
      <c r="C81" s="7"/>
      <c r="D81" s="392" t="s">
        <v>14</v>
      </c>
      <c r="E81" s="393"/>
      <c r="F81" s="393"/>
      <c r="G81" s="394"/>
      <c r="H81" s="7"/>
      <c r="I81" s="115" t="e">
        <f>D77-I80</f>
        <v>#DIV/0!</v>
      </c>
    </row>
    <row r="82" spans="1:9" ht="17.25" thickTop="1" thickBot="1" x14ac:dyDescent="0.3">
      <c r="A82" s="111" t="s">
        <v>140</v>
      </c>
      <c r="B82" s="20"/>
      <c r="C82" s="7"/>
      <c r="D82" s="395"/>
      <c r="E82" s="396"/>
      <c r="F82" s="396"/>
      <c r="G82" s="397"/>
      <c r="H82" s="7"/>
      <c r="I82" s="112"/>
    </row>
    <row r="83" spans="1:9" ht="17.25" thickTop="1" thickBot="1" x14ac:dyDescent="0.3">
      <c r="A83" s="111"/>
      <c r="B83" s="7"/>
      <c r="C83" s="7"/>
      <c r="D83" s="398"/>
      <c r="E83" s="399"/>
      <c r="F83" s="399"/>
      <c r="G83" s="400"/>
      <c r="H83" s="7"/>
      <c r="I83" s="112"/>
    </row>
    <row r="84" spans="1:9" ht="17.25" thickTop="1" thickBot="1" x14ac:dyDescent="0.3">
      <c r="A84" s="122" t="s">
        <v>247</v>
      </c>
      <c r="B84" s="123" t="e">
        <f>I81</f>
        <v>#DIV/0!</v>
      </c>
      <c r="C84" s="401" t="s">
        <v>211</v>
      </c>
      <c r="D84" s="402"/>
      <c r="E84" s="402"/>
      <c r="F84" s="402"/>
      <c r="G84" s="130"/>
      <c r="H84" s="124"/>
      <c r="I84" s="118"/>
    </row>
    <row r="85" spans="1:9" ht="16.5" thickBot="1" x14ac:dyDescent="0.3"/>
    <row r="86" spans="1:9" ht="16.5" thickBot="1" x14ac:dyDescent="0.3">
      <c r="A86" s="129" t="s">
        <v>206</v>
      </c>
    </row>
    <row r="87" spans="1:9" ht="19.5" thickBot="1" x14ac:dyDescent="0.3">
      <c r="A87" s="412" t="s">
        <v>220</v>
      </c>
      <c r="B87" s="413"/>
      <c r="C87" s="413"/>
      <c r="D87" s="414"/>
      <c r="E87" s="110"/>
      <c r="F87" s="110"/>
      <c r="G87" s="110"/>
      <c r="H87" s="110"/>
      <c r="I87" s="415" t="s">
        <v>179</v>
      </c>
    </row>
    <row r="88" spans="1:9" ht="16.5" thickBot="1" x14ac:dyDescent="0.3">
      <c r="A88" s="111"/>
      <c r="B88" s="7" t="s">
        <v>137</v>
      </c>
      <c r="C88" s="7"/>
      <c r="D88" s="7" t="s">
        <v>213</v>
      </c>
      <c r="E88" s="7"/>
      <c r="F88" s="7"/>
      <c r="G88" s="7"/>
      <c r="H88" s="7"/>
      <c r="I88" s="416"/>
    </row>
    <row r="89" spans="1:9" ht="17.25" thickTop="1" thickBot="1" x14ac:dyDescent="0.3">
      <c r="A89" s="111" t="s">
        <v>138</v>
      </c>
      <c r="B89" s="20"/>
      <c r="C89" s="7"/>
      <c r="D89" s="21"/>
      <c r="E89" s="7"/>
      <c r="F89" s="7"/>
      <c r="G89" s="7"/>
      <c r="H89" s="7"/>
      <c r="I89" s="113">
        <f>B91-B89</f>
        <v>0</v>
      </c>
    </row>
    <row r="90" spans="1:9" ht="17.25" thickTop="1" thickBot="1" x14ac:dyDescent="0.3">
      <c r="A90" s="111"/>
      <c r="B90" s="27"/>
      <c r="C90" s="7"/>
      <c r="D90" s="28"/>
      <c r="E90" s="7"/>
      <c r="F90" s="7"/>
      <c r="G90" s="7"/>
      <c r="H90" s="7"/>
      <c r="I90" s="114">
        <f>D89-D91</f>
        <v>0</v>
      </c>
    </row>
    <row r="91" spans="1:9" ht="17.25" thickTop="1" thickBot="1" x14ac:dyDescent="0.3">
      <c r="A91" s="111" t="s">
        <v>139</v>
      </c>
      <c r="B91" s="20"/>
      <c r="C91" s="7"/>
      <c r="D91" s="21"/>
      <c r="E91" s="7"/>
      <c r="F91" s="7"/>
      <c r="G91" s="7"/>
      <c r="H91" s="7"/>
      <c r="I91" s="114" t="e">
        <f>I90/I89</f>
        <v>#DIV/0!</v>
      </c>
    </row>
    <row r="92" spans="1:9" ht="17.25" thickTop="1" thickBot="1" x14ac:dyDescent="0.3">
      <c r="A92" s="111"/>
      <c r="B92" s="7"/>
      <c r="C92" s="7"/>
      <c r="D92" s="7"/>
      <c r="E92" s="7"/>
      <c r="F92" s="7"/>
      <c r="G92" s="7"/>
      <c r="H92" s="7"/>
      <c r="I92" s="114" t="e">
        <f>(B94-B89)*I91</f>
        <v>#DIV/0!</v>
      </c>
    </row>
    <row r="93" spans="1:9" ht="16.5" thickBot="1" x14ac:dyDescent="0.3">
      <c r="A93" s="111"/>
      <c r="B93" s="7"/>
      <c r="C93" s="7"/>
      <c r="D93" s="392" t="s">
        <v>14</v>
      </c>
      <c r="E93" s="393"/>
      <c r="F93" s="393"/>
      <c r="G93" s="394"/>
      <c r="H93" s="7"/>
      <c r="I93" s="115" t="e">
        <f>D89-I92</f>
        <v>#DIV/0!</v>
      </c>
    </row>
    <row r="94" spans="1:9" ht="17.25" thickTop="1" thickBot="1" x14ac:dyDescent="0.3">
      <c r="A94" s="111" t="s">
        <v>140</v>
      </c>
      <c r="B94" s="20"/>
      <c r="C94" s="7"/>
      <c r="D94" s="395"/>
      <c r="E94" s="396"/>
      <c r="F94" s="396"/>
      <c r="G94" s="397"/>
      <c r="H94" s="7"/>
      <c r="I94" s="112"/>
    </row>
    <row r="95" spans="1:9" ht="17.25" thickTop="1" thickBot="1" x14ac:dyDescent="0.3">
      <c r="A95" s="111"/>
      <c r="B95" s="7"/>
      <c r="C95" s="7"/>
      <c r="D95" s="398"/>
      <c r="E95" s="399"/>
      <c r="F95" s="399"/>
      <c r="G95" s="400"/>
      <c r="H95" s="7"/>
      <c r="I95" s="112"/>
    </row>
    <row r="96" spans="1:9" ht="17.25" thickTop="1" thickBot="1" x14ac:dyDescent="0.3">
      <c r="A96" s="122" t="s">
        <v>247</v>
      </c>
      <c r="B96" s="123" t="e">
        <f>I93</f>
        <v>#DIV/0!</v>
      </c>
      <c r="C96" s="401" t="s">
        <v>211</v>
      </c>
      <c r="D96" s="402"/>
      <c r="E96" s="402"/>
      <c r="F96" s="402"/>
      <c r="G96" s="130"/>
      <c r="H96" s="124"/>
      <c r="I96" s="118"/>
    </row>
  </sheetData>
  <mergeCells count="34">
    <mergeCell ref="C36:F36"/>
    <mergeCell ref="A3:D3"/>
    <mergeCell ref="I3:I4"/>
    <mergeCell ref="D9:G11"/>
    <mergeCell ref="C12:F12"/>
    <mergeCell ref="A15:D15"/>
    <mergeCell ref="I15:I16"/>
    <mergeCell ref="D21:G23"/>
    <mergeCell ref="C24:F24"/>
    <mergeCell ref="A27:D27"/>
    <mergeCell ref="I27:I28"/>
    <mergeCell ref="D33:G35"/>
    <mergeCell ref="A39:D39"/>
    <mergeCell ref="I39:I40"/>
    <mergeCell ref="D45:G47"/>
    <mergeCell ref="C48:F48"/>
    <mergeCell ref="A51:D51"/>
    <mergeCell ref="I51:I52"/>
    <mergeCell ref="D93:G95"/>
    <mergeCell ref="C96:F96"/>
    <mergeCell ref="M3:T3"/>
    <mergeCell ref="L1:U2"/>
    <mergeCell ref="A75:D75"/>
    <mergeCell ref="I75:I76"/>
    <mergeCell ref="D81:G83"/>
    <mergeCell ref="C84:F84"/>
    <mergeCell ref="A87:D87"/>
    <mergeCell ref="I87:I88"/>
    <mergeCell ref="D57:G59"/>
    <mergeCell ref="C60:F60"/>
    <mergeCell ref="A63:D63"/>
    <mergeCell ref="I63:I64"/>
    <mergeCell ref="D69:G71"/>
    <mergeCell ref="C72:F7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U99"/>
  <sheetViews>
    <sheetView workbookViewId="0">
      <selection activeCell="J52" sqref="J52"/>
    </sheetView>
  </sheetViews>
  <sheetFormatPr defaultRowHeight="15.75" x14ac:dyDescent="0.25"/>
  <cols>
    <col min="1" max="1" width="16.5" bestFit="1" customWidth="1"/>
    <col min="9" max="9" width="14.125" bestFit="1" customWidth="1"/>
  </cols>
  <sheetData>
    <row r="1" spans="1:21" ht="16.5" customHeight="1" thickBot="1" x14ac:dyDescent="0.3">
      <c r="L1" s="138"/>
      <c r="M1" s="138"/>
      <c r="N1" s="138"/>
      <c r="O1" s="138"/>
      <c r="P1" s="138"/>
      <c r="Q1" s="138"/>
      <c r="R1" s="138"/>
      <c r="S1" s="138"/>
      <c r="T1" s="138"/>
      <c r="U1" s="138"/>
    </row>
    <row r="2" spans="1:21" ht="16.5" thickBot="1" x14ac:dyDescent="0.3">
      <c r="A2" s="129" t="s">
        <v>232</v>
      </c>
      <c r="L2" s="138"/>
      <c r="M2" s="138"/>
      <c r="N2" s="138"/>
      <c r="O2" s="138"/>
      <c r="P2" s="138"/>
      <c r="Q2" s="138"/>
      <c r="R2" s="138"/>
      <c r="S2" s="138"/>
      <c r="T2" s="138"/>
      <c r="U2" s="138"/>
    </row>
    <row r="3" spans="1:21" ht="19.5" thickBot="1" x14ac:dyDescent="0.3">
      <c r="A3" s="417" t="s">
        <v>236</v>
      </c>
      <c r="B3" s="418"/>
      <c r="C3" s="418"/>
      <c r="D3" s="419"/>
      <c r="E3" s="110"/>
      <c r="F3" s="110"/>
      <c r="G3" s="110"/>
      <c r="H3" s="110"/>
      <c r="I3" s="415" t="s">
        <v>179</v>
      </c>
      <c r="J3" s="7"/>
      <c r="M3" s="138"/>
      <c r="N3" s="138"/>
      <c r="O3" s="138"/>
      <c r="P3" s="138"/>
      <c r="Q3" s="138"/>
      <c r="R3" s="138"/>
      <c r="S3" s="138"/>
      <c r="T3" s="138"/>
    </row>
    <row r="4" spans="1:21" ht="16.5" thickBot="1" x14ac:dyDescent="0.3">
      <c r="A4" s="111"/>
      <c r="B4" s="7" t="s">
        <v>137</v>
      </c>
      <c r="C4" s="7"/>
      <c r="D4" s="7" t="s">
        <v>213</v>
      </c>
      <c r="E4" s="7"/>
      <c r="F4" s="7"/>
      <c r="G4" s="7"/>
      <c r="H4" s="7"/>
      <c r="I4" s="416"/>
      <c r="J4" s="15"/>
      <c r="M4" s="138"/>
    </row>
    <row r="5" spans="1:21" ht="17.25" thickTop="1" thickBot="1" x14ac:dyDescent="0.3">
      <c r="A5" s="111" t="s">
        <v>138</v>
      </c>
      <c r="B5" s="20"/>
      <c r="C5" s="7"/>
      <c r="D5" s="21"/>
      <c r="E5" s="7"/>
      <c r="F5" s="7"/>
      <c r="G5" s="7"/>
      <c r="H5" s="7"/>
      <c r="I5" s="113">
        <f>B7-B5</f>
        <v>0</v>
      </c>
      <c r="J5" s="15"/>
    </row>
    <row r="6" spans="1:21" ht="17.25" thickTop="1" thickBot="1" x14ac:dyDescent="0.3">
      <c r="A6" s="111"/>
      <c r="B6" s="27"/>
      <c r="C6" s="7"/>
      <c r="D6" s="28"/>
      <c r="E6" s="7"/>
      <c r="F6" s="7"/>
      <c r="G6" s="7"/>
      <c r="H6" s="7"/>
      <c r="I6" s="114">
        <f>D5-D7</f>
        <v>0</v>
      </c>
      <c r="J6" s="15"/>
    </row>
    <row r="7" spans="1:21" ht="17.25" thickTop="1" thickBot="1" x14ac:dyDescent="0.3">
      <c r="A7" s="111" t="s">
        <v>139</v>
      </c>
      <c r="B7" s="20"/>
      <c r="C7" s="7"/>
      <c r="D7" s="21"/>
      <c r="E7" s="7"/>
      <c r="F7" s="7"/>
      <c r="G7" s="7"/>
      <c r="H7" s="7"/>
      <c r="I7" s="114" t="e">
        <f>I6/I5</f>
        <v>#DIV/0!</v>
      </c>
      <c r="J7" s="15"/>
    </row>
    <row r="8" spans="1:21" ht="17.25" thickTop="1" thickBot="1" x14ac:dyDescent="0.3">
      <c r="A8" s="111"/>
      <c r="B8" s="7"/>
      <c r="C8" s="7"/>
      <c r="D8" s="7"/>
      <c r="E8" s="7"/>
      <c r="F8" s="7"/>
      <c r="G8" s="7"/>
      <c r="H8" s="7"/>
      <c r="I8" s="114" t="e">
        <f>(B10-B5)*I7</f>
        <v>#DIV/0!</v>
      </c>
      <c r="J8" s="15"/>
    </row>
    <row r="9" spans="1:21" ht="16.5" thickBot="1" x14ac:dyDescent="0.3">
      <c r="A9" s="111"/>
      <c r="B9" s="7"/>
      <c r="C9" s="7"/>
      <c r="D9" s="392" t="s">
        <v>14</v>
      </c>
      <c r="E9" s="393"/>
      <c r="F9" s="393"/>
      <c r="G9" s="394"/>
      <c r="H9" s="7"/>
      <c r="I9" s="115" t="e">
        <f>D5-I8</f>
        <v>#DIV/0!</v>
      </c>
      <c r="J9" s="15"/>
    </row>
    <row r="10" spans="1:21" ht="17.25" thickTop="1" thickBot="1" x14ac:dyDescent="0.3">
      <c r="A10" s="111" t="s">
        <v>140</v>
      </c>
      <c r="B10" s="20"/>
      <c r="C10" s="7"/>
      <c r="D10" s="395"/>
      <c r="E10" s="396"/>
      <c r="F10" s="396"/>
      <c r="G10" s="397"/>
      <c r="H10" s="7"/>
      <c r="I10" s="112"/>
      <c r="J10" s="15"/>
    </row>
    <row r="11" spans="1:21" ht="17.25" thickTop="1" thickBot="1" x14ac:dyDescent="0.3">
      <c r="A11" s="111"/>
      <c r="B11" s="7"/>
      <c r="C11" s="7"/>
      <c r="D11" s="398"/>
      <c r="E11" s="399"/>
      <c r="F11" s="399"/>
      <c r="G11" s="400"/>
      <c r="H11" s="7"/>
      <c r="I11" s="112"/>
      <c r="J11" s="15"/>
    </row>
    <row r="12" spans="1:21" ht="21" customHeight="1" thickTop="1" thickBot="1" x14ac:dyDescent="0.3">
      <c r="A12" s="122" t="s">
        <v>246</v>
      </c>
      <c r="B12" s="123" t="e">
        <f>I9</f>
        <v>#DIV/0!</v>
      </c>
      <c r="C12" s="401" t="s">
        <v>211</v>
      </c>
      <c r="D12" s="402"/>
      <c r="E12" s="402"/>
      <c r="F12" s="402"/>
      <c r="G12" s="130"/>
      <c r="H12" s="124"/>
      <c r="I12" s="118"/>
      <c r="J12" s="15"/>
    </row>
    <row r="13" spans="1:21" x14ac:dyDescent="0.25">
      <c r="A13" s="7"/>
      <c r="B13" s="153"/>
      <c r="D13" s="154"/>
      <c r="E13" s="154"/>
      <c r="F13" s="154"/>
      <c r="G13" s="154"/>
      <c r="H13" s="7"/>
      <c r="J13" s="15"/>
    </row>
    <row r="14" spans="1:21" ht="16.5" thickBot="1" x14ac:dyDescent="0.3"/>
    <row r="15" spans="1:21" ht="16.5" thickBot="1" x14ac:dyDescent="0.3">
      <c r="A15" s="129" t="s">
        <v>233</v>
      </c>
    </row>
    <row r="16" spans="1:21" ht="19.5" thickBot="1" x14ac:dyDescent="0.3">
      <c r="A16" s="417" t="s">
        <v>236</v>
      </c>
      <c r="B16" s="418"/>
      <c r="C16" s="418"/>
      <c r="D16" s="419"/>
      <c r="E16" s="110"/>
      <c r="F16" s="110"/>
      <c r="G16" s="110"/>
      <c r="H16" s="110"/>
      <c r="I16" s="415" t="s">
        <v>179</v>
      </c>
    </row>
    <row r="17" spans="1:9" ht="16.5" thickBot="1" x14ac:dyDescent="0.3">
      <c r="A17" s="111"/>
      <c r="B17" s="7" t="s">
        <v>137</v>
      </c>
      <c r="C17" s="7"/>
      <c r="D17" s="7" t="s">
        <v>213</v>
      </c>
      <c r="E17" s="7"/>
      <c r="F17" s="7"/>
      <c r="G17" s="7"/>
      <c r="H17" s="7"/>
      <c r="I17" s="416"/>
    </row>
    <row r="18" spans="1:9" ht="17.25" thickTop="1" thickBot="1" x14ac:dyDescent="0.3">
      <c r="A18" s="111" t="s">
        <v>138</v>
      </c>
      <c r="B18" s="20"/>
      <c r="C18" s="7"/>
      <c r="D18" s="21"/>
      <c r="E18" s="7"/>
      <c r="F18" s="7"/>
      <c r="G18" s="7"/>
      <c r="H18" s="7"/>
      <c r="I18" s="113">
        <f>B20-B18</f>
        <v>0</v>
      </c>
    </row>
    <row r="19" spans="1:9" ht="17.25" thickTop="1" thickBot="1" x14ac:dyDescent="0.3">
      <c r="A19" s="111"/>
      <c r="B19" s="27"/>
      <c r="C19" s="7"/>
      <c r="D19" s="28"/>
      <c r="E19" s="7"/>
      <c r="F19" s="7"/>
      <c r="G19" s="7"/>
      <c r="H19" s="7"/>
      <c r="I19" s="114">
        <f>D18-D20</f>
        <v>0</v>
      </c>
    </row>
    <row r="20" spans="1:9" ht="17.25" thickTop="1" thickBot="1" x14ac:dyDescent="0.3">
      <c r="A20" s="111" t="s">
        <v>139</v>
      </c>
      <c r="B20" s="20"/>
      <c r="C20" s="7"/>
      <c r="D20" s="21"/>
      <c r="E20" s="7"/>
      <c r="F20" s="7"/>
      <c r="G20" s="7"/>
      <c r="H20" s="7"/>
      <c r="I20" s="114" t="e">
        <f>I19/I18</f>
        <v>#DIV/0!</v>
      </c>
    </row>
    <row r="21" spans="1:9" ht="17.25" thickTop="1" thickBot="1" x14ac:dyDescent="0.3">
      <c r="A21" s="111"/>
      <c r="B21" s="7"/>
      <c r="C21" s="7"/>
      <c r="D21" s="7"/>
      <c r="E21" s="7"/>
      <c r="F21" s="7"/>
      <c r="G21" s="7"/>
      <c r="H21" s="7"/>
      <c r="I21" s="114" t="e">
        <f>(B23-B18)*I20</f>
        <v>#DIV/0!</v>
      </c>
    </row>
    <row r="22" spans="1:9" ht="16.5" thickBot="1" x14ac:dyDescent="0.3">
      <c r="A22" s="111"/>
      <c r="B22" s="7"/>
      <c r="C22" s="7"/>
      <c r="D22" s="392" t="s">
        <v>14</v>
      </c>
      <c r="E22" s="393"/>
      <c r="F22" s="393"/>
      <c r="G22" s="394"/>
      <c r="H22" s="7"/>
      <c r="I22" s="115" t="e">
        <f>D18-I21</f>
        <v>#DIV/0!</v>
      </c>
    </row>
    <row r="23" spans="1:9" ht="17.25" thickTop="1" thickBot="1" x14ac:dyDescent="0.3">
      <c r="A23" s="111" t="s">
        <v>140</v>
      </c>
      <c r="B23" s="20"/>
      <c r="C23" s="7"/>
      <c r="D23" s="395"/>
      <c r="E23" s="396"/>
      <c r="F23" s="396"/>
      <c r="G23" s="397"/>
      <c r="H23" s="7"/>
      <c r="I23" s="112"/>
    </row>
    <row r="24" spans="1:9" ht="17.25" thickTop="1" thickBot="1" x14ac:dyDescent="0.3">
      <c r="A24" s="111"/>
      <c r="B24" s="7"/>
      <c r="C24" s="7"/>
      <c r="D24" s="398"/>
      <c r="E24" s="399"/>
      <c r="F24" s="399"/>
      <c r="G24" s="400"/>
      <c r="H24" s="7"/>
      <c r="I24" s="112"/>
    </row>
    <row r="25" spans="1:9" ht="21.75" customHeight="1" thickTop="1" thickBot="1" x14ac:dyDescent="0.3">
      <c r="A25" s="122" t="s">
        <v>246</v>
      </c>
      <c r="B25" s="123" t="e">
        <f>I22</f>
        <v>#DIV/0!</v>
      </c>
      <c r="C25" s="401" t="s">
        <v>211</v>
      </c>
      <c r="D25" s="402"/>
      <c r="E25" s="402"/>
      <c r="F25" s="402"/>
      <c r="G25" s="130"/>
      <c r="H25" s="124"/>
      <c r="I25" s="118"/>
    </row>
    <row r="26" spans="1:9" x14ac:dyDescent="0.25">
      <c r="A26" s="7"/>
      <c r="B26" s="153"/>
      <c r="C26" s="154"/>
      <c r="D26" s="154"/>
      <c r="E26" s="154"/>
      <c r="F26" s="154"/>
      <c r="G26" s="154"/>
      <c r="H26" s="7"/>
    </row>
    <row r="27" spans="1:9" ht="16.5" thickBot="1" x14ac:dyDescent="0.3"/>
    <row r="28" spans="1:9" ht="16.5" thickBot="1" x14ac:dyDescent="0.3">
      <c r="A28" s="129" t="s">
        <v>234</v>
      </c>
    </row>
    <row r="29" spans="1:9" ht="19.5" thickBot="1" x14ac:dyDescent="0.3">
      <c r="A29" s="417" t="s">
        <v>236</v>
      </c>
      <c r="B29" s="418"/>
      <c r="C29" s="418"/>
      <c r="D29" s="419"/>
      <c r="E29" s="110"/>
      <c r="F29" s="110"/>
      <c r="G29" s="110"/>
      <c r="H29" s="110"/>
      <c r="I29" s="415" t="s">
        <v>179</v>
      </c>
    </row>
    <row r="30" spans="1:9" ht="16.5" thickBot="1" x14ac:dyDescent="0.3">
      <c r="A30" s="111"/>
      <c r="B30" s="7" t="s">
        <v>137</v>
      </c>
      <c r="C30" s="7"/>
      <c r="D30" s="7" t="s">
        <v>213</v>
      </c>
      <c r="E30" s="7"/>
      <c r="F30" s="7"/>
      <c r="G30" s="7"/>
      <c r="H30" s="7"/>
      <c r="I30" s="416"/>
    </row>
    <row r="31" spans="1:9" ht="17.25" thickTop="1" thickBot="1" x14ac:dyDescent="0.3">
      <c r="A31" s="111" t="s">
        <v>138</v>
      </c>
      <c r="B31" s="20"/>
      <c r="C31" s="7"/>
      <c r="D31" s="21"/>
      <c r="E31" s="7"/>
      <c r="F31" s="7"/>
      <c r="G31" s="7"/>
      <c r="H31" s="7"/>
      <c r="I31" s="113">
        <f>B33-B31</f>
        <v>0</v>
      </c>
    </row>
    <row r="32" spans="1:9" ht="17.25" thickTop="1" thickBot="1" x14ac:dyDescent="0.3">
      <c r="A32" s="111"/>
      <c r="B32" s="27"/>
      <c r="C32" s="7"/>
      <c r="D32" s="28"/>
      <c r="E32" s="7"/>
      <c r="F32" s="7"/>
      <c r="G32" s="7"/>
      <c r="H32" s="7"/>
      <c r="I32" s="114">
        <f>D31-D33</f>
        <v>0</v>
      </c>
    </row>
    <row r="33" spans="1:9" ht="17.25" thickTop="1" thickBot="1" x14ac:dyDescent="0.3">
      <c r="A33" s="111" t="s">
        <v>139</v>
      </c>
      <c r="B33" s="20"/>
      <c r="C33" s="7"/>
      <c r="D33" s="21"/>
      <c r="E33" s="7"/>
      <c r="F33" s="7"/>
      <c r="G33" s="7"/>
      <c r="H33" s="7"/>
      <c r="I33" s="114" t="e">
        <f>I32/I31</f>
        <v>#DIV/0!</v>
      </c>
    </row>
    <row r="34" spans="1:9" ht="17.25" thickTop="1" thickBot="1" x14ac:dyDescent="0.3">
      <c r="A34" s="111"/>
      <c r="B34" s="7"/>
      <c r="C34" s="7"/>
      <c r="D34" s="7"/>
      <c r="E34" s="7"/>
      <c r="F34" s="7"/>
      <c r="G34" s="7"/>
      <c r="H34" s="7"/>
      <c r="I34" s="114" t="e">
        <f>(B36-B31)*I33</f>
        <v>#DIV/0!</v>
      </c>
    </row>
    <row r="35" spans="1:9" ht="16.5" thickBot="1" x14ac:dyDescent="0.3">
      <c r="A35" s="111"/>
      <c r="B35" s="7"/>
      <c r="C35" s="7"/>
      <c r="D35" s="392" t="s">
        <v>14</v>
      </c>
      <c r="E35" s="393"/>
      <c r="F35" s="393"/>
      <c r="G35" s="394"/>
      <c r="H35" s="7"/>
      <c r="I35" s="115" t="e">
        <f>D31-I34</f>
        <v>#DIV/0!</v>
      </c>
    </row>
    <row r="36" spans="1:9" ht="17.25" thickTop="1" thickBot="1" x14ac:dyDescent="0.3">
      <c r="A36" s="111" t="s">
        <v>140</v>
      </c>
      <c r="B36" s="20"/>
      <c r="C36" s="7"/>
      <c r="D36" s="395"/>
      <c r="E36" s="396"/>
      <c r="F36" s="396"/>
      <c r="G36" s="397"/>
      <c r="H36" s="7"/>
      <c r="I36" s="112"/>
    </row>
    <row r="37" spans="1:9" ht="17.25" thickTop="1" thickBot="1" x14ac:dyDescent="0.3">
      <c r="A37" s="111"/>
      <c r="B37" s="7"/>
      <c r="C37" s="7"/>
      <c r="D37" s="398"/>
      <c r="E37" s="399"/>
      <c r="F37" s="399"/>
      <c r="G37" s="400"/>
      <c r="H37" s="7"/>
      <c r="I37" s="112"/>
    </row>
    <row r="38" spans="1:9" ht="21.75" customHeight="1" thickTop="1" thickBot="1" x14ac:dyDescent="0.3">
      <c r="A38" s="122" t="s">
        <v>246</v>
      </c>
      <c r="B38" s="123" t="e">
        <f>I35</f>
        <v>#DIV/0!</v>
      </c>
      <c r="C38" s="401" t="s">
        <v>211</v>
      </c>
      <c r="D38" s="402"/>
      <c r="E38" s="402"/>
      <c r="F38" s="402"/>
      <c r="G38" s="130"/>
      <c r="H38" s="124"/>
      <c r="I38" s="118"/>
    </row>
    <row r="39" spans="1:9" x14ac:dyDescent="0.25">
      <c r="A39" s="7"/>
      <c r="B39" s="153"/>
      <c r="C39" s="154"/>
      <c r="D39" s="154"/>
      <c r="E39" s="154"/>
      <c r="F39" s="154"/>
      <c r="G39" s="154"/>
      <c r="H39" s="7"/>
    </row>
    <row r="40" spans="1:9" ht="16.5" thickBot="1" x14ac:dyDescent="0.3"/>
    <row r="41" spans="1:9" ht="16.5" thickBot="1" x14ac:dyDescent="0.3">
      <c r="A41" s="129" t="s">
        <v>235</v>
      </c>
    </row>
    <row r="42" spans="1:9" ht="19.5" thickBot="1" x14ac:dyDescent="0.3">
      <c r="A42" s="417" t="s">
        <v>236</v>
      </c>
      <c r="B42" s="418"/>
      <c r="C42" s="418"/>
      <c r="D42" s="419"/>
      <c r="E42" s="110"/>
      <c r="F42" s="110"/>
      <c r="G42" s="110"/>
      <c r="H42" s="110"/>
      <c r="I42" s="415" t="s">
        <v>179</v>
      </c>
    </row>
    <row r="43" spans="1:9" ht="16.5" thickBot="1" x14ac:dyDescent="0.3">
      <c r="A43" s="111"/>
      <c r="B43" s="7" t="s">
        <v>137</v>
      </c>
      <c r="C43" s="7"/>
      <c r="D43" s="7" t="s">
        <v>213</v>
      </c>
      <c r="E43" s="7"/>
      <c r="F43" s="7"/>
      <c r="G43" s="7"/>
      <c r="H43" s="7"/>
      <c r="I43" s="416"/>
    </row>
    <row r="44" spans="1:9" ht="17.25" thickTop="1" thickBot="1" x14ac:dyDescent="0.3">
      <c r="A44" s="111" t="s">
        <v>138</v>
      </c>
      <c r="B44" s="20"/>
      <c r="C44" s="7"/>
      <c r="D44" s="21"/>
      <c r="E44" s="7"/>
      <c r="F44" s="7"/>
      <c r="G44" s="7"/>
      <c r="H44" s="7"/>
      <c r="I44" s="113">
        <f>B46-B44</f>
        <v>0</v>
      </c>
    </row>
    <row r="45" spans="1:9" ht="17.25" thickTop="1" thickBot="1" x14ac:dyDescent="0.3">
      <c r="A45" s="111"/>
      <c r="B45" s="27"/>
      <c r="C45" s="7"/>
      <c r="D45" s="28"/>
      <c r="E45" s="7"/>
      <c r="F45" s="7"/>
      <c r="G45" s="7"/>
      <c r="H45" s="7"/>
      <c r="I45" s="114">
        <f>D44-D46</f>
        <v>0</v>
      </c>
    </row>
    <row r="46" spans="1:9" ht="17.25" thickTop="1" thickBot="1" x14ac:dyDescent="0.3">
      <c r="A46" s="111" t="s">
        <v>139</v>
      </c>
      <c r="B46" s="20"/>
      <c r="C46" s="7"/>
      <c r="D46" s="21"/>
      <c r="E46" s="7"/>
      <c r="F46" s="7"/>
      <c r="G46" s="7"/>
      <c r="H46" s="7"/>
      <c r="I46" s="114" t="e">
        <f>I45/I44</f>
        <v>#DIV/0!</v>
      </c>
    </row>
    <row r="47" spans="1:9" ht="17.25" thickTop="1" thickBot="1" x14ac:dyDescent="0.3">
      <c r="A47" s="111"/>
      <c r="B47" s="7"/>
      <c r="C47" s="7"/>
      <c r="D47" s="7"/>
      <c r="E47" s="7"/>
      <c r="F47" s="7"/>
      <c r="G47" s="7"/>
      <c r="H47" s="7"/>
      <c r="I47" s="114" t="e">
        <f>(B49-B44)*I46</f>
        <v>#DIV/0!</v>
      </c>
    </row>
    <row r="48" spans="1:9" ht="16.5" thickBot="1" x14ac:dyDescent="0.3">
      <c r="A48" s="111"/>
      <c r="B48" s="7"/>
      <c r="C48" s="7"/>
      <c r="D48" s="392" t="s">
        <v>14</v>
      </c>
      <c r="E48" s="393"/>
      <c r="F48" s="393"/>
      <c r="G48" s="394"/>
      <c r="H48" s="7"/>
      <c r="I48" s="115" t="e">
        <f>D44-I47</f>
        <v>#DIV/0!</v>
      </c>
    </row>
    <row r="49" spans="1:9" ht="17.25" thickTop="1" thickBot="1" x14ac:dyDescent="0.3">
      <c r="A49" s="111" t="s">
        <v>140</v>
      </c>
      <c r="B49" s="20"/>
      <c r="C49" s="7"/>
      <c r="D49" s="395"/>
      <c r="E49" s="396"/>
      <c r="F49" s="396"/>
      <c r="G49" s="397"/>
      <c r="H49" s="7"/>
      <c r="I49" s="112"/>
    </row>
    <row r="50" spans="1:9" ht="17.25" thickTop="1" thickBot="1" x14ac:dyDescent="0.3">
      <c r="A50" s="111"/>
      <c r="B50" s="7"/>
      <c r="C50" s="7"/>
      <c r="D50" s="398"/>
      <c r="E50" s="399"/>
      <c r="F50" s="399"/>
      <c r="G50" s="400"/>
      <c r="H50" s="7"/>
      <c r="I50" s="112"/>
    </row>
    <row r="51" spans="1:9" ht="21" customHeight="1" thickTop="1" thickBot="1" x14ac:dyDescent="0.3">
      <c r="A51" s="122" t="s">
        <v>246</v>
      </c>
      <c r="B51" s="123" t="e">
        <f>I48</f>
        <v>#DIV/0!</v>
      </c>
      <c r="C51" s="401" t="s">
        <v>211</v>
      </c>
      <c r="D51" s="402"/>
      <c r="E51" s="402"/>
      <c r="F51" s="402"/>
      <c r="G51" s="130"/>
      <c r="H51" s="124"/>
      <c r="I51" s="118"/>
    </row>
    <row r="53" spans="1:9" x14ac:dyDescent="0.25">
      <c r="A53" s="109"/>
    </row>
    <row r="54" spans="1:9" ht="35.25" customHeight="1" x14ac:dyDescent="0.25">
      <c r="A54" s="156"/>
      <c r="B54" s="156"/>
      <c r="C54" s="156"/>
      <c r="D54" s="156"/>
      <c r="E54" s="7"/>
      <c r="F54" s="7"/>
      <c r="G54" s="7"/>
      <c r="H54" s="7"/>
      <c r="I54" s="157"/>
    </row>
    <row r="55" spans="1:9" x14ac:dyDescent="0.25">
      <c r="A55" s="7"/>
      <c r="B55" s="7"/>
      <c r="C55" s="7"/>
      <c r="D55" s="7"/>
      <c r="E55" s="7"/>
      <c r="F55" s="7"/>
      <c r="G55" s="7"/>
      <c r="H55" s="7"/>
      <c r="I55" s="157"/>
    </row>
    <row r="56" spans="1:9" x14ac:dyDescent="0.25">
      <c r="A56" s="7"/>
      <c r="B56" s="27"/>
      <c r="C56" s="7"/>
      <c r="D56" s="28"/>
      <c r="E56" s="7"/>
      <c r="F56" s="7"/>
      <c r="G56" s="7"/>
      <c r="H56" s="7"/>
      <c r="I56" s="66"/>
    </row>
    <row r="57" spans="1:9" x14ac:dyDescent="0.25">
      <c r="A57" s="7"/>
      <c r="B57" s="27"/>
      <c r="C57" s="7"/>
      <c r="D57" s="28"/>
      <c r="E57" s="7"/>
      <c r="F57" s="7"/>
      <c r="G57" s="7"/>
      <c r="H57" s="7"/>
      <c r="I57" s="66"/>
    </row>
    <row r="58" spans="1:9" x14ac:dyDescent="0.25">
      <c r="A58" s="7"/>
      <c r="B58" s="27"/>
      <c r="C58" s="7"/>
      <c r="D58" s="28"/>
      <c r="E58" s="7"/>
      <c r="F58" s="7"/>
      <c r="G58" s="7"/>
      <c r="H58" s="7"/>
      <c r="I58" s="66"/>
    </row>
    <row r="59" spans="1:9" x14ac:dyDescent="0.25">
      <c r="A59" s="7"/>
      <c r="B59" s="7"/>
      <c r="C59" s="7"/>
      <c r="D59" s="7"/>
      <c r="E59" s="7"/>
      <c r="F59" s="7"/>
      <c r="G59" s="7"/>
      <c r="H59" s="7"/>
      <c r="I59" s="66"/>
    </row>
    <row r="60" spans="1:9" x14ac:dyDescent="0.25">
      <c r="A60" s="7"/>
      <c r="B60" s="7"/>
      <c r="C60" s="7"/>
      <c r="D60" s="155"/>
      <c r="E60" s="155"/>
      <c r="F60" s="155"/>
      <c r="G60" s="155"/>
      <c r="H60" s="7"/>
      <c r="I60" s="66"/>
    </row>
    <row r="61" spans="1:9" x14ac:dyDescent="0.25">
      <c r="A61" s="7"/>
      <c r="B61" s="27"/>
      <c r="C61" s="7"/>
      <c r="D61" s="155"/>
      <c r="E61" s="155"/>
      <c r="F61" s="155"/>
      <c r="G61" s="155"/>
      <c r="H61" s="7"/>
    </row>
    <row r="62" spans="1:9" x14ac:dyDescent="0.25">
      <c r="A62" s="7"/>
      <c r="B62" s="7"/>
      <c r="C62" s="7"/>
      <c r="D62" s="155"/>
      <c r="E62" s="155"/>
      <c r="F62" s="155"/>
      <c r="G62" s="155"/>
      <c r="H62" s="7"/>
    </row>
    <row r="63" spans="1:9" x14ac:dyDescent="0.25">
      <c r="A63" s="7"/>
      <c r="B63" s="153"/>
      <c r="C63" s="7"/>
      <c r="D63" s="7"/>
      <c r="E63" s="7"/>
      <c r="F63" s="7"/>
      <c r="G63" s="154"/>
      <c r="H63" s="7"/>
    </row>
    <row r="65" spans="1:9" x14ac:dyDescent="0.25">
      <c r="A65" s="109"/>
    </row>
    <row r="66" spans="1:9" ht="35.25" customHeight="1" x14ac:dyDescent="0.25">
      <c r="A66" s="156"/>
      <c r="B66" s="156"/>
      <c r="C66" s="156"/>
      <c r="D66" s="156"/>
      <c r="E66" s="7"/>
      <c r="F66" s="7"/>
      <c r="G66" s="7"/>
      <c r="H66" s="7"/>
      <c r="I66" s="157"/>
    </row>
    <row r="67" spans="1:9" x14ac:dyDescent="0.25">
      <c r="A67" s="7"/>
      <c r="B67" s="7"/>
      <c r="C67" s="7"/>
      <c r="D67" s="7"/>
      <c r="E67" s="7"/>
      <c r="F67" s="7"/>
      <c r="G67" s="7"/>
      <c r="H67" s="7"/>
      <c r="I67" s="157"/>
    </row>
    <row r="68" spans="1:9" x14ac:dyDescent="0.25">
      <c r="A68" s="7"/>
      <c r="B68" s="27"/>
      <c r="C68" s="7"/>
      <c r="D68" s="28"/>
      <c r="E68" s="7"/>
      <c r="F68" s="7"/>
      <c r="G68" s="7"/>
      <c r="H68" s="7"/>
      <c r="I68" s="66"/>
    </row>
    <row r="69" spans="1:9" x14ac:dyDescent="0.25">
      <c r="A69" s="7"/>
      <c r="B69" s="27"/>
      <c r="C69" s="7"/>
      <c r="D69" s="28"/>
      <c r="E69" s="7"/>
      <c r="F69" s="7"/>
      <c r="G69" s="7"/>
      <c r="H69" s="7"/>
      <c r="I69" s="66"/>
    </row>
    <row r="70" spans="1:9" x14ac:dyDescent="0.25">
      <c r="A70" s="7"/>
      <c r="B70" s="27"/>
      <c r="C70" s="7"/>
      <c r="D70" s="28"/>
      <c r="E70" s="7"/>
      <c r="F70" s="7"/>
      <c r="G70" s="7"/>
      <c r="H70" s="7"/>
      <c r="I70" s="66"/>
    </row>
    <row r="71" spans="1:9" x14ac:dyDescent="0.25">
      <c r="A71" s="7"/>
      <c r="B71" s="7"/>
      <c r="C71" s="7"/>
      <c r="D71" s="7"/>
      <c r="E71" s="7"/>
      <c r="F71" s="7"/>
      <c r="G71" s="7"/>
      <c r="H71" s="7"/>
      <c r="I71" s="66"/>
    </row>
    <row r="72" spans="1:9" x14ac:dyDescent="0.25">
      <c r="A72" s="7"/>
      <c r="B72" s="7"/>
      <c r="C72" s="7"/>
      <c r="D72" s="155"/>
      <c r="E72" s="155"/>
      <c r="F72" s="155"/>
      <c r="G72" s="155"/>
      <c r="H72" s="7"/>
      <c r="I72" s="66"/>
    </row>
    <row r="73" spans="1:9" x14ac:dyDescent="0.25">
      <c r="A73" s="7"/>
      <c r="B73" s="27"/>
      <c r="C73" s="7"/>
      <c r="D73" s="155"/>
      <c r="E73" s="155"/>
      <c r="F73" s="155"/>
      <c r="G73" s="155"/>
      <c r="H73" s="7"/>
    </row>
    <row r="74" spans="1:9" x14ac:dyDescent="0.25">
      <c r="A74" s="7"/>
      <c r="B74" s="7"/>
      <c r="C74" s="7"/>
      <c r="D74" s="155"/>
      <c r="E74" s="155"/>
      <c r="F74" s="155"/>
      <c r="G74" s="155"/>
      <c r="H74" s="7"/>
    </row>
    <row r="75" spans="1:9" x14ac:dyDescent="0.25">
      <c r="A75" s="7"/>
      <c r="B75" s="153"/>
      <c r="C75" s="7"/>
      <c r="D75" s="7"/>
      <c r="E75" s="7"/>
      <c r="F75" s="7"/>
      <c r="G75" s="154"/>
      <c r="H75" s="7"/>
    </row>
    <row r="77" spans="1:9" x14ac:dyDescent="0.25">
      <c r="A77" s="109"/>
    </row>
    <row r="78" spans="1:9" ht="35.25" customHeight="1" x14ac:dyDescent="0.25">
      <c r="A78" s="156"/>
      <c r="B78" s="156"/>
      <c r="C78" s="156"/>
      <c r="D78" s="156"/>
      <c r="E78" s="7"/>
      <c r="F78" s="7"/>
      <c r="G78" s="7"/>
      <c r="H78" s="7"/>
      <c r="I78" s="157"/>
    </row>
    <row r="79" spans="1:9" x14ac:dyDescent="0.25">
      <c r="A79" s="7"/>
      <c r="B79" s="7"/>
      <c r="C79" s="7"/>
      <c r="D79" s="7"/>
      <c r="E79" s="7"/>
      <c r="F79" s="7"/>
      <c r="G79" s="7"/>
      <c r="H79" s="7"/>
      <c r="I79" s="157"/>
    </row>
    <row r="80" spans="1:9" x14ac:dyDescent="0.25">
      <c r="A80" s="7"/>
      <c r="B80" s="27"/>
      <c r="C80" s="7"/>
      <c r="D80" s="28"/>
      <c r="E80" s="7"/>
      <c r="F80" s="7"/>
      <c r="G80" s="7"/>
      <c r="H80" s="7"/>
      <c r="I80" s="66"/>
    </row>
    <row r="81" spans="1:9" x14ac:dyDescent="0.25">
      <c r="A81" s="7"/>
      <c r="B81" s="27"/>
      <c r="C81" s="7"/>
      <c r="D81" s="28"/>
      <c r="E81" s="7"/>
      <c r="F81" s="7"/>
      <c r="G81" s="7"/>
      <c r="H81" s="7"/>
      <c r="I81" s="66"/>
    </row>
    <row r="82" spans="1:9" x14ac:dyDescent="0.25">
      <c r="A82" s="7"/>
      <c r="B82" s="27"/>
      <c r="C82" s="7"/>
      <c r="D82" s="28"/>
      <c r="E82" s="7"/>
      <c r="F82" s="7"/>
      <c r="G82" s="7"/>
      <c r="H82" s="7"/>
      <c r="I82" s="66"/>
    </row>
    <row r="83" spans="1:9" x14ac:dyDescent="0.25">
      <c r="A83" s="7"/>
      <c r="B83" s="7"/>
      <c r="C83" s="7"/>
      <c r="D83" s="7"/>
      <c r="E83" s="7"/>
      <c r="F83" s="7"/>
      <c r="G83" s="7"/>
      <c r="H83" s="7"/>
      <c r="I83" s="66"/>
    </row>
    <row r="84" spans="1:9" x14ac:dyDescent="0.25">
      <c r="A84" s="7"/>
      <c r="B84" s="7"/>
      <c r="C84" s="7"/>
      <c r="D84" s="155"/>
      <c r="E84" s="155"/>
      <c r="F84" s="155"/>
      <c r="G84" s="155"/>
      <c r="H84" s="7"/>
      <c r="I84" s="66"/>
    </row>
    <row r="85" spans="1:9" x14ac:dyDescent="0.25">
      <c r="A85" s="7"/>
      <c r="B85" s="27"/>
      <c r="C85" s="7"/>
      <c r="D85" s="155"/>
      <c r="E85" s="155"/>
      <c r="F85" s="155"/>
      <c r="G85" s="155"/>
      <c r="H85" s="7"/>
    </row>
    <row r="86" spans="1:9" x14ac:dyDescent="0.25">
      <c r="A86" s="7"/>
      <c r="B86" s="7"/>
      <c r="C86" s="7"/>
      <c r="D86" s="155"/>
      <c r="E86" s="155"/>
      <c r="F86" s="155"/>
      <c r="G86" s="155"/>
      <c r="H86" s="7"/>
    </row>
    <row r="87" spans="1:9" x14ac:dyDescent="0.25">
      <c r="A87" s="7"/>
      <c r="B87" s="153"/>
      <c r="C87" s="7"/>
      <c r="D87" s="7"/>
      <c r="E87" s="7"/>
      <c r="F87" s="7"/>
      <c r="G87" s="154"/>
      <c r="H87" s="7"/>
    </row>
    <row r="89" spans="1:9" x14ac:dyDescent="0.25">
      <c r="A89" s="109"/>
    </row>
    <row r="90" spans="1:9" ht="35.25" customHeight="1" x14ac:dyDescent="0.25">
      <c r="A90" s="156"/>
      <c r="B90" s="156"/>
      <c r="C90" s="156"/>
      <c r="D90" s="156"/>
      <c r="E90" s="7"/>
      <c r="F90" s="7"/>
      <c r="G90" s="7"/>
      <c r="H90" s="7"/>
      <c r="I90" s="157"/>
    </row>
    <row r="91" spans="1:9" x14ac:dyDescent="0.25">
      <c r="A91" s="7"/>
      <c r="B91" s="7"/>
      <c r="C91" s="7"/>
      <c r="D91" s="7"/>
      <c r="E91" s="7"/>
      <c r="F91" s="7"/>
      <c r="G91" s="7"/>
      <c r="H91" s="7"/>
      <c r="I91" s="157"/>
    </row>
    <row r="92" spans="1:9" x14ac:dyDescent="0.25">
      <c r="A92" s="7"/>
      <c r="B92" s="27"/>
      <c r="C92" s="7"/>
      <c r="D92" s="28"/>
      <c r="E92" s="7"/>
      <c r="F92" s="7"/>
      <c r="G92" s="7"/>
      <c r="H92" s="7"/>
      <c r="I92" s="66"/>
    </row>
    <row r="93" spans="1:9" x14ac:dyDescent="0.25">
      <c r="A93" s="7"/>
      <c r="B93" s="27"/>
      <c r="C93" s="7"/>
      <c r="D93" s="28"/>
      <c r="E93" s="7"/>
      <c r="F93" s="7"/>
      <c r="G93" s="7"/>
      <c r="H93" s="7"/>
      <c r="I93" s="66"/>
    </row>
    <row r="94" spans="1:9" x14ac:dyDescent="0.25">
      <c r="A94" s="7"/>
      <c r="B94" s="27"/>
      <c r="C94" s="7"/>
      <c r="D94" s="28"/>
      <c r="E94" s="7"/>
      <c r="F94" s="7"/>
      <c r="G94" s="7"/>
      <c r="H94" s="7"/>
      <c r="I94" s="66"/>
    </row>
    <row r="95" spans="1:9" x14ac:dyDescent="0.25">
      <c r="A95" s="7"/>
      <c r="B95" s="7"/>
      <c r="C95" s="7"/>
      <c r="D95" s="7"/>
      <c r="E95" s="7"/>
      <c r="F95" s="7"/>
      <c r="G95" s="7"/>
      <c r="H95" s="7"/>
      <c r="I95" s="66"/>
    </row>
    <row r="96" spans="1:9" x14ac:dyDescent="0.25">
      <c r="A96" s="7"/>
      <c r="B96" s="7"/>
      <c r="C96" s="7"/>
      <c r="D96" s="155"/>
      <c r="E96" s="155"/>
      <c r="F96" s="155"/>
      <c r="G96" s="155"/>
      <c r="H96" s="7"/>
      <c r="I96" s="66"/>
    </row>
    <row r="97" spans="1:8" x14ac:dyDescent="0.25">
      <c r="A97" s="7"/>
      <c r="B97" s="27"/>
      <c r="C97" s="7"/>
      <c r="D97" s="155"/>
      <c r="E97" s="155"/>
      <c r="F97" s="155"/>
      <c r="G97" s="155"/>
      <c r="H97" s="7"/>
    </row>
    <row r="98" spans="1:8" x14ac:dyDescent="0.25">
      <c r="A98" s="7"/>
      <c r="B98" s="7"/>
      <c r="C98" s="7"/>
      <c r="D98" s="155"/>
      <c r="E98" s="155"/>
      <c r="F98" s="155"/>
      <c r="G98" s="155"/>
      <c r="H98" s="7"/>
    </row>
    <row r="99" spans="1:8" x14ac:dyDescent="0.25">
      <c r="A99" s="7"/>
      <c r="B99" s="153"/>
      <c r="C99" s="7"/>
      <c r="D99" s="7"/>
      <c r="E99" s="7"/>
      <c r="F99" s="7"/>
      <c r="G99" s="154"/>
      <c r="H99" s="7"/>
    </row>
  </sheetData>
  <mergeCells count="16">
    <mergeCell ref="A3:D3"/>
    <mergeCell ref="I3:I4"/>
    <mergeCell ref="D9:G11"/>
    <mergeCell ref="C12:F12"/>
    <mergeCell ref="A16:D16"/>
    <mergeCell ref="I16:I17"/>
    <mergeCell ref="A42:D42"/>
    <mergeCell ref="I42:I43"/>
    <mergeCell ref="D48:G50"/>
    <mergeCell ref="C51:F51"/>
    <mergeCell ref="D22:G24"/>
    <mergeCell ref="C25:F25"/>
    <mergeCell ref="A29:D29"/>
    <mergeCell ref="I29:I30"/>
    <mergeCell ref="D35:G37"/>
    <mergeCell ref="C38:F3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W114"/>
  <sheetViews>
    <sheetView workbookViewId="0">
      <selection activeCell="K8" sqref="K8"/>
    </sheetView>
  </sheetViews>
  <sheetFormatPr defaultRowHeight="15.75" x14ac:dyDescent="0.25"/>
  <cols>
    <col min="1" max="1" width="16.5" bestFit="1" customWidth="1"/>
    <col min="8" max="8" width="9.625" customWidth="1"/>
    <col min="10" max="10" width="14.125" bestFit="1" customWidth="1"/>
    <col min="21" max="21" width="10.5" customWidth="1"/>
  </cols>
  <sheetData>
    <row r="1" spans="1:23" ht="16.5" customHeight="1" x14ac:dyDescent="0.25">
      <c r="A1" s="420" t="s">
        <v>219</v>
      </c>
      <c r="B1" s="420"/>
      <c r="C1" s="420"/>
      <c r="D1" s="420"/>
      <c r="E1" s="420"/>
      <c r="F1" s="420"/>
      <c r="G1" s="420"/>
      <c r="M1" s="426" t="s">
        <v>216</v>
      </c>
      <c r="N1" s="427"/>
      <c r="O1" s="427"/>
      <c r="P1" s="428"/>
      <c r="Q1" s="133"/>
      <c r="R1" s="7"/>
    </row>
    <row r="2" spans="1:23" ht="19.5" customHeight="1" thickBot="1" x14ac:dyDescent="0.35">
      <c r="A2" s="425" t="s">
        <v>215</v>
      </c>
      <c r="B2" s="425"/>
      <c r="C2" s="425"/>
      <c r="D2" s="425"/>
      <c r="E2" s="425"/>
      <c r="F2" s="425"/>
      <c r="G2" s="425"/>
      <c r="H2" s="425"/>
      <c r="I2" s="425"/>
      <c r="M2" s="429"/>
      <c r="N2" s="430"/>
      <c r="O2" s="430"/>
      <c r="P2" s="431"/>
      <c r="Q2" s="134"/>
      <c r="R2" s="7"/>
    </row>
    <row r="3" spans="1:23" ht="16.5" thickBot="1" x14ac:dyDescent="0.3">
      <c r="A3" s="424" t="s">
        <v>214</v>
      </c>
      <c r="B3" s="424"/>
      <c r="C3" s="424"/>
      <c r="D3" s="424"/>
      <c r="E3" s="424"/>
      <c r="F3" s="424"/>
      <c r="G3" s="424"/>
      <c r="H3" s="424"/>
      <c r="I3" s="424"/>
      <c r="M3" s="116"/>
      <c r="N3" s="7" t="s">
        <v>167</v>
      </c>
      <c r="O3" s="135"/>
      <c r="P3" s="127"/>
      <c r="Q3" s="7"/>
      <c r="R3" s="7"/>
    </row>
    <row r="4" spans="1:23" ht="17.25" thickTop="1" thickBot="1" x14ac:dyDescent="0.3">
      <c r="K4" s="7"/>
      <c r="L4" s="7"/>
      <c r="M4" s="116"/>
      <c r="N4" s="7"/>
      <c r="O4" s="15"/>
      <c r="P4" s="127"/>
      <c r="Q4" s="7"/>
      <c r="R4" s="7"/>
      <c r="S4" s="132"/>
      <c r="T4" s="132"/>
      <c r="U4" s="132"/>
    </row>
    <row r="5" spans="1:23" ht="17.25" thickTop="1" thickBot="1" x14ac:dyDescent="0.3">
      <c r="A5" s="131" t="s">
        <v>180</v>
      </c>
      <c r="K5" s="15"/>
      <c r="M5" s="136"/>
      <c r="N5" s="7" t="s">
        <v>168</v>
      </c>
      <c r="O5" s="46"/>
      <c r="P5" s="127"/>
      <c r="Q5" s="7"/>
      <c r="R5" s="7"/>
      <c r="W5" s="138"/>
    </row>
    <row r="6" spans="1:23" ht="20.25" thickTop="1" thickBot="1" x14ac:dyDescent="0.35">
      <c r="A6" s="421" t="s">
        <v>181</v>
      </c>
      <c r="B6" s="422"/>
      <c r="C6" s="422"/>
      <c r="D6" s="422"/>
      <c r="E6" s="422"/>
      <c r="F6" s="423"/>
      <c r="G6" s="119"/>
      <c r="H6" s="119"/>
      <c r="I6" s="120"/>
      <c r="J6" s="415" t="s">
        <v>179</v>
      </c>
      <c r="K6" s="15"/>
      <c r="M6" s="116"/>
      <c r="N6" s="7"/>
      <c r="O6" s="7"/>
      <c r="P6" s="127"/>
      <c r="Q6" s="7"/>
      <c r="R6" s="7"/>
    </row>
    <row r="7" spans="1:23" ht="17.25" thickTop="1" thickBot="1" x14ac:dyDescent="0.3">
      <c r="A7" s="111"/>
      <c r="B7" s="7" t="s">
        <v>137</v>
      </c>
      <c r="C7" s="7"/>
      <c r="D7" s="7" t="s">
        <v>208</v>
      </c>
      <c r="E7" s="7" t="s">
        <v>209</v>
      </c>
      <c r="F7" s="7" t="s">
        <v>210</v>
      </c>
      <c r="G7" s="7"/>
      <c r="H7" s="7"/>
      <c r="I7" s="8"/>
      <c r="J7" s="416"/>
      <c r="K7" s="15"/>
      <c r="M7" s="117"/>
      <c r="N7" s="124" t="s">
        <v>156</v>
      </c>
      <c r="O7" s="137">
        <f>0.628*O3^2*O5</f>
        <v>0</v>
      </c>
      <c r="P7" s="126"/>
      <c r="Q7" s="7"/>
      <c r="R7" s="7"/>
    </row>
    <row r="8" spans="1:23" ht="17.25" thickTop="1" thickBot="1" x14ac:dyDescent="0.3">
      <c r="A8" s="111" t="s">
        <v>138</v>
      </c>
      <c r="B8" s="20"/>
      <c r="C8" s="7"/>
      <c r="D8" s="46"/>
      <c r="E8" s="47"/>
      <c r="F8" s="47">
        <f>D8+E8</f>
        <v>0</v>
      </c>
      <c r="G8" s="66"/>
      <c r="H8" s="66"/>
      <c r="I8" s="8"/>
      <c r="J8" s="113">
        <f>B10-B8</f>
        <v>0</v>
      </c>
      <c r="K8" s="15"/>
      <c r="N8" s="7"/>
      <c r="O8" s="66"/>
      <c r="P8" s="7"/>
      <c r="Q8" s="7"/>
    </row>
    <row r="9" spans="1:23" ht="17.25" thickTop="1" thickBot="1" x14ac:dyDescent="0.3">
      <c r="A9" s="111"/>
      <c r="B9" s="27"/>
      <c r="C9" s="7"/>
      <c r="D9" s="7"/>
      <c r="E9" s="7"/>
      <c r="F9" s="66"/>
      <c r="G9" s="7"/>
      <c r="H9" s="7"/>
      <c r="I9" s="8"/>
      <c r="J9" s="114">
        <f>F10-F8</f>
        <v>0</v>
      </c>
      <c r="K9" s="15"/>
    </row>
    <row r="10" spans="1:23" ht="17.25" thickTop="1" thickBot="1" x14ac:dyDescent="0.3">
      <c r="A10" s="111" t="s">
        <v>139</v>
      </c>
      <c r="B10" s="20"/>
      <c r="C10" s="7"/>
      <c r="D10" s="46"/>
      <c r="E10" s="46"/>
      <c r="F10" s="46">
        <f>D10+E10</f>
        <v>0</v>
      </c>
      <c r="G10" s="66"/>
      <c r="H10" s="66"/>
      <c r="I10" s="8"/>
      <c r="J10" s="114" t="e">
        <f>J9/J8</f>
        <v>#DIV/0!</v>
      </c>
      <c r="K10" s="15"/>
    </row>
    <row r="11" spans="1:23" ht="17.25" thickTop="1" thickBot="1" x14ac:dyDescent="0.3">
      <c r="A11" s="111"/>
      <c r="B11" s="7"/>
      <c r="C11" s="7"/>
      <c r="D11" s="7"/>
      <c r="E11" s="7"/>
      <c r="F11" s="7"/>
      <c r="G11" s="7"/>
      <c r="H11" s="7"/>
      <c r="I11" s="8"/>
      <c r="J11" s="114" t="e">
        <f>(B12-B8)*J10</f>
        <v>#DIV/0!</v>
      </c>
      <c r="K11" s="7"/>
      <c r="L11" s="7"/>
      <c r="R11" s="15"/>
    </row>
    <row r="12" spans="1:23" ht="17.25" thickTop="1" thickBot="1" x14ac:dyDescent="0.3">
      <c r="A12" s="111" t="s">
        <v>140</v>
      </c>
      <c r="B12" s="20"/>
      <c r="C12" s="7"/>
      <c r="D12" s="392" t="s">
        <v>14</v>
      </c>
      <c r="E12" s="393"/>
      <c r="F12" s="393"/>
      <c r="G12" s="393"/>
      <c r="H12" s="394"/>
      <c r="I12" s="8"/>
      <c r="J12" s="114" t="e">
        <f>F8+J11</f>
        <v>#DIV/0!</v>
      </c>
      <c r="K12" s="7"/>
      <c r="L12" s="7"/>
      <c r="M12" s="7"/>
      <c r="N12" s="7"/>
      <c r="O12" s="7"/>
      <c r="P12" s="7"/>
      <c r="Q12" s="7"/>
      <c r="R12" s="15"/>
    </row>
    <row r="13" spans="1:23" ht="17.25" thickTop="1" thickBot="1" x14ac:dyDescent="0.3">
      <c r="A13" s="111"/>
      <c r="B13" s="7"/>
      <c r="C13" s="7"/>
      <c r="D13" s="398"/>
      <c r="E13" s="399"/>
      <c r="F13" s="399"/>
      <c r="G13" s="399"/>
      <c r="H13" s="400"/>
      <c r="I13" s="7"/>
      <c r="J13" s="115" t="e">
        <f>J12/B12</f>
        <v>#DIV/0!</v>
      </c>
      <c r="K13" s="7"/>
      <c r="L13" s="7"/>
      <c r="M13" s="7"/>
      <c r="N13" s="7"/>
      <c r="O13" s="7"/>
      <c r="P13" s="7"/>
      <c r="R13" s="15"/>
    </row>
    <row r="14" spans="1:23" ht="23.25" customHeight="1" thickTop="1" thickBot="1" x14ac:dyDescent="0.3">
      <c r="A14" s="122" t="s">
        <v>142</v>
      </c>
      <c r="B14" s="123" t="e">
        <f>J13</f>
        <v>#DIV/0!</v>
      </c>
      <c r="C14" s="401" t="s">
        <v>211</v>
      </c>
      <c r="D14" s="402"/>
      <c r="E14" s="402"/>
      <c r="F14" s="402"/>
      <c r="G14" s="125"/>
      <c r="H14" s="125"/>
      <c r="I14" s="124"/>
      <c r="J14" s="126"/>
      <c r="K14" s="7"/>
      <c r="L14" s="7"/>
      <c r="M14" s="7"/>
      <c r="N14" s="7"/>
      <c r="O14" s="7"/>
      <c r="P14" s="7"/>
      <c r="R14" s="15"/>
    </row>
    <row r="15" spans="1:23" ht="29.25" customHeight="1" thickBot="1" x14ac:dyDescent="0.3">
      <c r="A15" s="7"/>
      <c r="B15" s="7"/>
      <c r="C15" s="7"/>
      <c r="D15" s="7"/>
      <c r="E15" s="7"/>
      <c r="F15" s="7"/>
      <c r="G15" s="8"/>
      <c r="H15" s="8"/>
      <c r="I15" s="7"/>
      <c r="J15" s="7"/>
      <c r="K15" s="7"/>
      <c r="L15" s="7"/>
      <c r="M15" s="7"/>
      <c r="N15" s="7"/>
      <c r="O15" s="7"/>
      <c r="P15" s="7"/>
      <c r="R15" s="15"/>
    </row>
    <row r="16" spans="1:23" ht="19.5" customHeight="1" thickBot="1" x14ac:dyDescent="0.3">
      <c r="A16" s="131" t="s">
        <v>182</v>
      </c>
      <c r="K16" s="7"/>
      <c r="L16" s="7"/>
      <c r="M16" s="7"/>
      <c r="N16" s="7"/>
      <c r="O16" s="7"/>
      <c r="P16" s="7"/>
      <c r="R16" s="15"/>
    </row>
    <row r="17" spans="1:16" ht="19.5" thickBot="1" x14ac:dyDescent="0.35">
      <c r="A17" s="421" t="s">
        <v>181</v>
      </c>
      <c r="B17" s="422"/>
      <c r="C17" s="422"/>
      <c r="D17" s="422"/>
      <c r="E17" s="422"/>
      <c r="F17" s="423"/>
      <c r="G17" s="119"/>
      <c r="H17" s="119"/>
      <c r="I17" s="120"/>
      <c r="J17" s="415" t="s">
        <v>179</v>
      </c>
      <c r="M17" s="7"/>
      <c r="N17" s="7"/>
      <c r="O17" s="7"/>
      <c r="P17" s="7"/>
    </row>
    <row r="18" spans="1:16" ht="16.5" thickBot="1" x14ac:dyDescent="0.3">
      <c r="A18" s="111"/>
      <c r="B18" s="7" t="s">
        <v>137</v>
      </c>
      <c r="C18" s="7"/>
      <c r="D18" s="7" t="s">
        <v>208</v>
      </c>
      <c r="E18" s="7" t="s">
        <v>209</v>
      </c>
      <c r="F18" s="7" t="s">
        <v>210</v>
      </c>
      <c r="G18" s="7"/>
      <c r="H18" s="7"/>
      <c r="I18" s="8"/>
      <c r="J18" s="416"/>
    </row>
    <row r="19" spans="1:16" ht="17.25" thickTop="1" thickBot="1" x14ac:dyDescent="0.3">
      <c r="A19" s="111" t="s">
        <v>138</v>
      </c>
      <c r="B19" s="20"/>
      <c r="C19" s="7"/>
      <c r="D19" s="46"/>
      <c r="E19" s="47"/>
      <c r="F19" s="121">
        <f>D19+E19</f>
        <v>0</v>
      </c>
      <c r="G19" s="66"/>
      <c r="H19" s="66"/>
      <c r="I19" s="8"/>
      <c r="J19" s="113">
        <f>B21-B19</f>
        <v>0</v>
      </c>
    </row>
    <row r="20" spans="1:16" ht="17.25" thickTop="1" thickBot="1" x14ac:dyDescent="0.3">
      <c r="A20" s="111"/>
      <c r="B20" s="27"/>
      <c r="C20" s="7"/>
      <c r="D20" s="7"/>
      <c r="E20" s="7"/>
      <c r="F20" s="7"/>
      <c r="G20" s="7"/>
      <c r="H20" s="7"/>
      <c r="I20" s="8"/>
      <c r="J20" s="114">
        <f>F21-F19</f>
        <v>0</v>
      </c>
    </row>
    <row r="21" spans="1:16" ht="17.25" thickTop="1" thickBot="1" x14ac:dyDescent="0.3">
      <c r="A21" s="111" t="s">
        <v>139</v>
      </c>
      <c r="B21" s="20"/>
      <c r="C21" s="7"/>
      <c r="D21" s="46"/>
      <c r="E21" s="46"/>
      <c r="F21" s="121">
        <f>D21+E21</f>
        <v>0</v>
      </c>
      <c r="G21" s="66"/>
      <c r="H21" s="66"/>
      <c r="I21" s="8"/>
      <c r="J21" s="114" t="e">
        <f>J20/J19</f>
        <v>#DIV/0!</v>
      </c>
    </row>
    <row r="22" spans="1:16" ht="17.25" thickTop="1" thickBot="1" x14ac:dyDescent="0.3">
      <c r="A22" s="111"/>
      <c r="B22" s="7"/>
      <c r="C22" s="7"/>
      <c r="D22" s="7"/>
      <c r="E22" s="7"/>
      <c r="F22" s="7"/>
      <c r="G22" s="7"/>
      <c r="H22" s="7"/>
      <c r="I22" s="8"/>
      <c r="J22" s="114" t="e">
        <f>(B23-B19)*J21</f>
        <v>#DIV/0!</v>
      </c>
    </row>
    <row r="23" spans="1:16" ht="17.25" thickTop="1" thickBot="1" x14ac:dyDescent="0.3">
      <c r="A23" s="111" t="s">
        <v>140</v>
      </c>
      <c r="B23" s="20"/>
      <c r="C23" s="7"/>
      <c r="D23" s="392" t="s">
        <v>14</v>
      </c>
      <c r="E23" s="393"/>
      <c r="F23" s="393"/>
      <c r="G23" s="393"/>
      <c r="H23" s="394"/>
      <c r="I23" s="8"/>
      <c r="J23" s="114" t="e">
        <f>F19+J22</f>
        <v>#DIV/0!</v>
      </c>
    </row>
    <row r="24" spans="1:16" ht="17.25" thickTop="1" thickBot="1" x14ac:dyDescent="0.3">
      <c r="A24" s="111"/>
      <c r="B24" s="7"/>
      <c r="C24" s="7"/>
      <c r="D24" s="398"/>
      <c r="E24" s="399"/>
      <c r="F24" s="399"/>
      <c r="G24" s="399"/>
      <c r="H24" s="400"/>
      <c r="I24" s="7"/>
      <c r="J24" s="115" t="e">
        <f>J23/B23</f>
        <v>#DIV/0!</v>
      </c>
    </row>
    <row r="25" spans="1:16" ht="24.75" customHeight="1" thickTop="1" thickBot="1" x14ac:dyDescent="0.3">
      <c r="A25" s="122" t="s">
        <v>142</v>
      </c>
      <c r="B25" s="123" t="e">
        <f>J24</f>
        <v>#DIV/0!</v>
      </c>
      <c r="C25" s="401" t="s">
        <v>211</v>
      </c>
      <c r="D25" s="402"/>
      <c r="E25" s="402"/>
      <c r="F25" s="402"/>
      <c r="G25" s="125"/>
      <c r="H25" s="125"/>
      <c r="I25" s="124"/>
      <c r="J25" s="126"/>
    </row>
    <row r="26" spans="1:16" ht="18.75" x14ac:dyDescent="0.3">
      <c r="A26" s="7"/>
      <c r="B26" s="7"/>
      <c r="C26" s="13"/>
      <c r="D26" s="13"/>
      <c r="E26" s="7"/>
      <c r="F26" s="7"/>
    </row>
    <row r="27" spans="1:16" ht="28.5" customHeight="1" thickBot="1" x14ac:dyDescent="0.3">
      <c r="A27" s="7"/>
      <c r="B27" s="27"/>
      <c r="C27" s="7"/>
      <c r="D27" s="7"/>
      <c r="E27" s="7"/>
      <c r="F27" s="7"/>
    </row>
    <row r="28" spans="1:16" ht="16.5" thickBot="1" x14ac:dyDescent="0.3">
      <c r="A28" s="131" t="s">
        <v>183</v>
      </c>
    </row>
    <row r="29" spans="1:16" ht="19.5" thickBot="1" x14ac:dyDescent="0.35">
      <c r="A29" s="421" t="s">
        <v>181</v>
      </c>
      <c r="B29" s="422"/>
      <c r="C29" s="422"/>
      <c r="D29" s="422"/>
      <c r="E29" s="422"/>
      <c r="F29" s="423"/>
      <c r="G29" s="119"/>
      <c r="H29" s="119"/>
      <c r="I29" s="120"/>
      <c r="J29" s="415" t="s">
        <v>179</v>
      </c>
    </row>
    <row r="30" spans="1:16" ht="16.5" thickBot="1" x14ac:dyDescent="0.3">
      <c r="A30" s="111"/>
      <c r="B30" s="7" t="s">
        <v>137</v>
      </c>
      <c r="C30" s="7"/>
      <c r="D30" s="7" t="s">
        <v>208</v>
      </c>
      <c r="E30" s="7" t="s">
        <v>209</v>
      </c>
      <c r="F30" s="7" t="s">
        <v>210</v>
      </c>
      <c r="G30" s="7"/>
      <c r="H30" s="7"/>
      <c r="I30" s="8"/>
      <c r="J30" s="416"/>
    </row>
    <row r="31" spans="1:16" ht="17.25" thickTop="1" thickBot="1" x14ac:dyDescent="0.3">
      <c r="A31" s="111" t="s">
        <v>138</v>
      </c>
      <c r="B31" s="20"/>
      <c r="C31" s="7"/>
      <c r="D31" s="46"/>
      <c r="E31" s="47"/>
      <c r="F31" s="121">
        <f>D31+E31</f>
        <v>0</v>
      </c>
      <c r="G31" s="66"/>
      <c r="H31" s="66"/>
      <c r="I31" s="8"/>
      <c r="J31" s="113">
        <f>B33-B31</f>
        <v>0</v>
      </c>
    </row>
    <row r="32" spans="1:16" ht="17.25" thickTop="1" thickBot="1" x14ac:dyDescent="0.3">
      <c r="A32" s="111"/>
      <c r="B32" s="27"/>
      <c r="C32" s="7"/>
      <c r="D32" s="7"/>
      <c r="E32" s="7"/>
      <c r="F32" s="7"/>
      <c r="G32" s="7"/>
      <c r="H32" s="7"/>
      <c r="I32" s="8"/>
      <c r="J32" s="114">
        <f>F33-F31</f>
        <v>0</v>
      </c>
    </row>
    <row r="33" spans="1:10" ht="17.25" thickTop="1" thickBot="1" x14ac:dyDescent="0.3">
      <c r="A33" s="111" t="s">
        <v>139</v>
      </c>
      <c r="B33" s="20"/>
      <c r="C33" s="7"/>
      <c r="D33" s="46"/>
      <c r="E33" s="46"/>
      <c r="F33" s="121">
        <f>D33+E33</f>
        <v>0</v>
      </c>
      <c r="G33" s="66"/>
      <c r="H33" s="66"/>
      <c r="I33" s="8"/>
      <c r="J33" s="114" t="e">
        <f>J32/J31</f>
        <v>#DIV/0!</v>
      </c>
    </row>
    <row r="34" spans="1:10" ht="17.25" thickTop="1" thickBot="1" x14ac:dyDescent="0.3">
      <c r="A34" s="111"/>
      <c r="B34" s="7"/>
      <c r="C34" s="7"/>
      <c r="D34" s="7"/>
      <c r="E34" s="7"/>
      <c r="F34" s="7"/>
      <c r="G34" s="7"/>
      <c r="H34" s="7"/>
      <c r="I34" s="8"/>
      <c r="J34" s="114" t="e">
        <f>(B35-B31)*J33</f>
        <v>#DIV/0!</v>
      </c>
    </row>
    <row r="35" spans="1:10" ht="17.25" thickTop="1" thickBot="1" x14ac:dyDescent="0.3">
      <c r="A35" s="111" t="s">
        <v>140</v>
      </c>
      <c r="B35" s="20"/>
      <c r="C35" s="7"/>
      <c r="D35" s="392" t="s">
        <v>14</v>
      </c>
      <c r="E35" s="393"/>
      <c r="F35" s="393"/>
      <c r="G35" s="393"/>
      <c r="H35" s="394"/>
      <c r="I35" s="8"/>
      <c r="J35" s="114" t="e">
        <f>F31+J34</f>
        <v>#DIV/0!</v>
      </c>
    </row>
    <row r="36" spans="1:10" ht="17.25" thickTop="1" thickBot="1" x14ac:dyDescent="0.3">
      <c r="A36" s="111"/>
      <c r="B36" s="7"/>
      <c r="C36" s="7"/>
      <c r="D36" s="398"/>
      <c r="E36" s="399"/>
      <c r="F36" s="399"/>
      <c r="G36" s="399"/>
      <c r="H36" s="400"/>
      <c r="I36" s="7"/>
      <c r="J36" s="115" t="e">
        <f>J35/B35</f>
        <v>#DIV/0!</v>
      </c>
    </row>
    <row r="37" spans="1:10" ht="27.75" customHeight="1" thickTop="1" thickBot="1" x14ac:dyDescent="0.3">
      <c r="A37" s="122" t="s">
        <v>142</v>
      </c>
      <c r="B37" s="123" t="e">
        <f>J36</f>
        <v>#DIV/0!</v>
      </c>
      <c r="C37" s="401" t="s">
        <v>211</v>
      </c>
      <c r="D37" s="402"/>
      <c r="E37" s="402"/>
      <c r="F37" s="402"/>
      <c r="G37" s="125"/>
      <c r="H37" s="125"/>
      <c r="I37" s="124"/>
      <c r="J37" s="126"/>
    </row>
    <row r="38" spans="1:10" ht="35.25" customHeight="1" thickBot="1" x14ac:dyDescent="0.3">
      <c r="A38" s="7"/>
      <c r="B38" s="27"/>
      <c r="C38" s="7"/>
      <c r="D38" s="7"/>
      <c r="E38" s="7"/>
      <c r="F38" s="7"/>
    </row>
    <row r="39" spans="1:10" ht="16.5" thickBot="1" x14ac:dyDescent="0.3">
      <c r="A39" s="131" t="s">
        <v>184</v>
      </c>
    </row>
    <row r="40" spans="1:10" ht="19.5" thickBot="1" x14ac:dyDescent="0.35">
      <c r="A40" s="421" t="s">
        <v>181</v>
      </c>
      <c r="B40" s="422"/>
      <c r="C40" s="422"/>
      <c r="D40" s="422"/>
      <c r="E40" s="422"/>
      <c r="F40" s="423"/>
      <c r="G40" s="119"/>
      <c r="H40" s="119"/>
      <c r="I40" s="120"/>
      <c r="J40" s="415" t="s">
        <v>179</v>
      </c>
    </row>
    <row r="41" spans="1:10" ht="16.5" thickBot="1" x14ac:dyDescent="0.3">
      <c r="A41" s="111"/>
      <c r="B41" s="7" t="s">
        <v>137</v>
      </c>
      <c r="C41" s="7"/>
      <c r="D41" s="7" t="s">
        <v>208</v>
      </c>
      <c r="E41" s="7" t="s">
        <v>209</v>
      </c>
      <c r="F41" s="7" t="s">
        <v>210</v>
      </c>
      <c r="G41" s="7"/>
      <c r="H41" s="7"/>
      <c r="I41" s="8"/>
      <c r="J41" s="416"/>
    </row>
    <row r="42" spans="1:10" ht="17.25" thickTop="1" thickBot="1" x14ac:dyDescent="0.3">
      <c r="A42" s="111" t="s">
        <v>138</v>
      </c>
      <c r="B42" s="20"/>
      <c r="C42" s="7"/>
      <c r="D42" s="46"/>
      <c r="E42" s="47"/>
      <c r="F42" s="121">
        <f>D42+E42</f>
        <v>0</v>
      </c>
      <c r="G42" s="66"/>
      <c r="H42" s="66"/>
      <c r="I42" s="8"/>
      <c r="J42" s="113">
        <f>B44-B42</f>
        <v>0</v>
      </c>
    </row>
    <row r="43" spans="1:10" ht="17.25" thickTop="1" thickBot="1" x14ac:dyDescent="0.3">
      <c r="A43" s="111"/>
      <c r="B43" s="27"/>
      <c r="C43" s="7"/>
      <c r="D43" s="7"/>
      <c r="E43" s="7"/>
      <c r="F43" s="7"/>
      <c r="G43" s="7"/>
      <c r="H43" s="7"/>
      <c r="I43" s="8"/>
      <c r="J43" s="114">
        <f>F44-F42</f>
        <v>0</v>
      </c>
    </row>
    <row r="44" spans="1:10" ht="17.25" thickTop="1" thickBot="1" x14ac:dyDescent="0.3">
      <c r="A44" s="111" t="s">
        <v>139</v>
      </c>
      <c r="B44" s="20"/>
      <c r="C44" s="7"/>
      <c r="D44" s="46"/>
      <c r="E44" s="46"/>
      <c r="F44" s="121">
        <f>D44+E44</f>
        <v>0</v>
      </c>
      <c r="G44" s="66"/>
      <c r="H44" s="66"/>
      <c r="I44" s="8"/>
      <c r="J44" s="114" t="e">
        <f>J43/J42</f>
        <v>#DIV/0!</v>
      </c>
    </row>
    <row r="45" spans="1:10" ht="17.25" thickTop="1" thickBot="1" x14ac:dyDescent="0.3">
      <c r="A45" s="111"/>
      <c r="B45" s="7"/>
      <c r="C45" s="7"/>
      <c r="D45" s="7"/>
      <c r="E45" s="7"/>
      <c r="F45" s="7"/>
      <c r="G45" s="7"/>
      <c r="H45" s="7"/>
      <c r="I45" s="8"/>
      <c r="J45" s="114" t="e">
        <f>(B46-B42)*J44</f>
        <v>#DIV/0!</v>
      </c>
    </row>
    <row r="46" spans="1:10" ht="17.25" thickTop="1" thickBot="1" x14ac:dyDescent="0.3">
      <c r="A46" s="111" t="s">
        <v>140</v>
      </c>
      <c r="B46" s="20"/>
      <c r="C46" s="7"/>
      <c r="D46" s="392" t="s">
        <v>14</v>
      </c>
      <c r="E46" s="393"/>
      <c r="F46" s="393"/>
      <c r="G46" s="393"/>
      <c r="H46" s="394"/>
      <c r="I46" s="8"/>
      <c r="J46" s="114" t="e">
        <f>F42+J45</f>
        <v>#DIV/0!</v>
      </c>
    </row>
    <row r="47" spans="1:10" ht="17.25" thickTop="1" thickBot="1" x14ac:dyDescent="0.3">
      <c r="A47" s="111"/>
      <c r="B47" s="7"/>
      <c r="C47" s="7"/>
      <c r="D47" s="398"/>
      <c r="E47" s="399"/>
      <c r="F47" s="399"/>
      <c r="G47" s="399"/>
      <c r="H47" s="400"/>
      <c r="I47" s="7"/>
      <c r="J47" s="115" t="e">
        <f>J46/B46</f>
        <v>#DIV/0!</v>
      </c>
    </row>
    <row r="48" spans="1:10" ht="25.5" customHeight="1" thickTop="1" thickBot="1" x14ac:dyDescent="0.3">
      <c r="A48" s="122" t="s">
        <v>142</v>
      </c>
      <c r="B48" s="123" t="e">
        <f>J47</f>
        <v>#DIV/0!</v>
      </c>
      <c r="C48" s="401" t="s">
        <v>211</v>
      </c>
      <c r="D48" s="402"/>
      <c r="E48" s="402"/>
      <c r="F48" s="402"/>
      <c r="G48" s="125"/>
      <c r="H48" s="125"/>
      <c r="I48" s="124"/>
      <c r="J48" s="126"/>
    </row>
    <row r="49" spans="1:10" ht="31.5" customHeight="1" thickBot="1" x14ac:dyDescent="0.3">
      <c r="A49" s="7"/>
      <c r="B49" s="27"/>
      <c r="C49" s="7"/>
      <c r="D49" s="7"/>
      <c r="E49" s="7"/>
      <c r="F49" s="7"/>
    </row>
    <row r="50" spans="1:10" ht="16.5" thickBot="1" x14ac:dyDescent="0.3">
      <c r="A50" s="131" t="s">
        <v>185</v>
      </c>
    </row>
    <row r="51" spans="1:10" ht="19.5" thickBot="1" x14ac:dyDescent="0.35">
      <c r="A51" s="421" t="s">
        <v>181</v>
      </c>
      <c r="B51" s="422"/>
      <c r="C51" s="422"/>
      <c r="D51" s="422"/>
      <c r="E51" s="422"/>
      <c r="F51" s="423"/>
      <c r="G51" s="119"/>
      <c r="H51" s="119"/>
      <c r="I51" s="120"/>
      <c r="J51" s="415" t="s">
        <v>179</v>
      </c>
    </row>
    <row r="52" spans="1:10" ht="16.5" thickBot="1" x14ac:dyDescent="0.3">
      <c r="A52" s="111"/>
      <c r="B52" s="7" t="s">
        <v>137</v>
      </c>
      <c r="C52" s="7"/>
      <c r="D52" s="7" t="s">
        <v>208</v>
      </c>
      <c r="E52" s="7" t="s">
        <v>209</v>
      </c>
      <c r="F52" s="7" t="s">
        <v>210</v>
      </c>
      <c r="G52" s="7"/>
      <c r="H52" s="7"/>
      <c r="I52" s="8"/>
      <c r="J52" s="416"/>
    </row>
    <row r="53" spans="1:10" ht="17.25" thickTop="1" thickBot="1" x14ac:dyDescent="0.3">
      <c r="A53" s="111" t="s">
        <v>138</v>
      </c>
      <c r="B53" s="20"/>
      <c r="C53" s="7"/>
      <c r="D53" s="46"/>
      <c r="E53" s="47"/>
      <c r="F53" s="121">
        <f>D53+E53</f>
        <v>0</v>
      </c>
      <c r="G53" s="66"/>
      <c r="H53" s="66"/>
      <c r="I53" s="8"/>
      <c r="J53" s="113">
        <f>B55-B53</f>
        <v>0</v>
      </c>
    </row>
    <row r="54" spans="1:10" ht="17.25" thickTop="1" thickBot="1" x14ac:dyDescent="0.3">
      <c r="A54" s="111"/>
      <c r="B54" s="27"/>
      <c r="C54" s="7"/>
      <c r="D54" s="7"/>
      <c r="E54" s="7"/>
      <c r="F54" s="7"/>
      <c r="G54" s="7"/>
      <c r="H54" s="7"/>
      <c r="I54" s="8"/>
      <c r="J54" s="114">
        <f>F55-F53</f>
        <v>0</v>
      </c>
    </row>
    <row r="55" spans="1:10" ht="17.25" thickTop="1" thickBot="1" x14ac:dyDescent="0.3">
      <c r="A55" s="111" t="s">
        <v>139</v>
      </c>
      <c r="B55" s="20"/>
      <c r="C55" s="7"/>
      <c r="D55" s="46"/>
      <c r="E55" s="46"/>
      <c r="F55" s="121">
        <f>D55+E55</f>
        <v>0</v>
      </c>
      <c r="G55" s="66"/>
      <c r="H55" s="66"/>
      <c r="I55" s="8"/>
      <c r="J55" s="114" t="e">
        <f>J54/J53</f>
        <v>#DIV/0!</v>
      </c>
    </row>
    <row r="56" spans="1:10" ht="17.25" thickTop="1" thickBot="1" x14ac:dyDescent="0.3">
      <c r="A56" s="111"/>
      <c r="B56" s="7"/>
      <c r="C56" s="7"/>
      <c r="D56" s="7"/>
      <c r="E56" s="7"/>
      <c r="F56" s="7"/>
      <c r="G56" s="7"/>
      <c r="H56" s="7"/>
      <c r="I56" s="8"/>
      <c r="J56" s="114" t="e">
        <f>(B57-B53)*J55</f>
        <v>#DIV/0!</v>
      </c>
    </row>
    <row r="57" spans="1:10" ht="17.25" thickTop="1" thickBot="1" x14ac:dyDescent="0.3">
      <c r="A57" s="111" t="s">
        <v>140</v>
      </c>
      <c r="B57" s="20"/>
      <c r="C57" s="7"/>
      <c r="D57" s="392" t="s">
        <v>14</v>
      </c>
      <c r="E57" s="393"/>
      <c r="F57" s="393"/>
      <c r="G57" s="393"/>
      <c r="H57" s="394"/>
      <c r="I57" s="8"/>
      <c r="J57" s="114" t="e">
        <f>F53+J56</f>
        <v>#DIV/0!</v>
      </c>
    </row>
    <row r="58" spans="1:10" ht="17.25" thickTop="1" thickBot="1" x14ac:dyDescent="0.3">
      <c r="A58" s="111"/>
      <c r="B58" s="7"/>
      <c r="C58" s="7"/>
      <c r="D58" s="398"/>
      <c r="E58" s="399"/>
      <c r="F58" s="399"/>
      <c r="G58" s="399"/>
      <c r="H58" s="400"/>
      <c r="I58" s="7"/>
      <c r="J58" s="115" t="e">
        <f>J57/B57</f>
        <v>#DIV/0!</v>
      </c>
    </row>
    <row r="59" spans="1:10" ht="27" customHeight="1" thickTop="1" thickBot="1" x14ac:dyDescent="0.3">
      <c r="A59" s="122" t="s">
        <v>142</v>
      </c>
      <c r="B59" s="123" t="e">
        <f>J58</f>
        <v>#DIV/0!</v>
      </c>
      <c r="C59" s="401" t="s">
        <v>211</v>
      </c>
      <c r="D59" s="402"/>
      <c r="E59" s="402"/>
      <c r="F59" s="402"/>
      <c r="G59" s="125"/>
      <c r="H59" s="125"/>
      <c r="I59" s="124"/>
      <c r="J59" s="126"/>
    </row>
    <row r="60" spans="1:10" ht="27" customHeight="1" thickBot="1" x14ac:dyDescent="0.3">
      <c r="A60" s="7"/>
      <c r="B60" s="27"/>
      <c r="C60" s="7"/>
      <c r="D60" s="7"/>
      <c r="E60" s="7"/>
      <c r="F60" s="7"/>
    </row>
    <row r="61" spans="1:10" ht="16.5" thickBot="1" x14ac:dyDescent="0.3">
      <c r="A61" s="131" t="s">
        <v>186</v>
      </c>
    </row>
    <row r="62" spans="1:10" ht="19.5" thickBot="1" x14ac:dyDescent="0.35">
      <c r="A62" s="421" t="s">
        <v>181</v>
      </c>
      <c r="B62" s="422"/>
      <c r="C62" s="422"/>
      <c r="D62" s="422"/>
      <c r="E62" s="422"/>
      <c r="F62" s="423"/>
      <c r="G62" s="119"/>
      <c r="H62" s="119"/>
      <c r="I62" s="120"/>
      <c r="J62" s="415" t="s">
        <v>179</v>
      </c>
    </row>
    <row r="63" spans="1:10" ht="16.5" thickBot="1" x14ac:dyDescent="0.3">
      <c r="A63" s="111"/>
      <c r="B63" s="7" t="s">
        <v>137</v>
      </c>
      <c r="C63" s="7"/>
      <c r="D63" s="7" t="s">
        <v>208</v>
      </c>
      <c r="E63" s="7" t="s">
        <v>209</v>
      </c>
      <c r="F63" s="7" t="s">
        <v>210</v>
      </c>
      <c r="G63" s="7"/>
      <c r="H63" s="7"/>
      <c r="I63" s="8"/>
      <c r="J63" s="416"/>
    </row>
    <row r="64" spans="1:10" ht="17.25" thickTop="1" thickBot="1" x14ac:dyDescent="0.3">
      <c r="A64" s="111" t="s">
        <v>138</v>
      </c>
      <c r="B64" s="20"/>
      <c r="C64" s="7"/>
      <c r="D64" s="46"/>
      <c r="E64" s="47"/>
      <c r="F64" s="121">
        <f>D64+E64</f>
        <v>0</v>
      </c>
      <c r="G64" s="66"/>
      <c r="H64" s="66"/>
      <c r="I64" s="8"/>
      <c r="J64" s="113">
        <f>B66-B64</f>
        <v>0</v>
      </c>
    </row>
    <row r="65" spans="1:10" ht="17.25" thickTop="1" thickBot="1" x14ac:dyDescent="0.3">
      <c r="A65" s="111"/>
      <c r="B65" s="27"/>
      <c r="C65" s="7"/>
      <c r="D65" s="7"/>
      <c r="E65" s="7"/>
      <c r="F65" s="7"/>
      <c r="G65" s="7"/>
      <c r="H65" s="7"/>
      <c r="I65" s="8"/>
      <c r="J65" s="114">
        <f>F66-F64</f>
        <v>0</v>
      </c>
    </row>
    <row r="66" spans="1:10" ht="17.25" thickTop="1" thickBot="1" x14ac:dyDescent="0.3">
      <c r="A66" s="111" t="s">
        <v>139</v>
      </c>
      <c r="B66" s="20"/>
      <c r="C66" s="7"/>
      <c r="D66" s="46"/>
      <c r="E66" s="46"/>
      <c r="F66" s="121">
        <f>D66+E66</f>
        <v>0</v>
      </c>
      <c r="G66" s="66"/>
      <c r="H66" s="66"/>
      <c r="I66" s="8"/>
      <c r="J66" s="114" t="e">
        <f>J65/J64</f>
        <v>#DIV/0!</v>
      </c>
    </row>
    <row r="67" spans="1:10" ht="17.25" thickTop="1" thickBot="1" x14ac:dyDescent="0.3">
      <c r="A67" s="111"/>
      <c r="B67" s="7"/>
      <c r="C67" s="7"/>
      <c r="D67" s="7"/>
      <c r="E67" s="7"/>
      <c r="F67" s="7"/>
      <c r="G67" s="7"/>
      <c r="H67" s="7"/>
      <c r="I67" s="8"/>
      <c r="J67" s="114" t="e">
        <f>(B68-B64)*J66</f>
        <v>#DIV/0!</v>
      </c>
    </row>
    <row r="68" spans="1:10" ht="17.25" thickTop="1" thickBot="1" x14ac:dyDescent="0.3">
      <c r="A68" s="111" t="s">
        <v>140</v>
      </c>
      <c r="B68" s="20"/>
      <c r="C68" s="7"/>
      <c r="D68" s="392" t="s">
        <v>14</v>
      </c>
      <c r="E68" s="393"/>
      <c r="F68" s="393"/>
      <c r="G68" s="393"/>
      <c r="H68" s="394"/>
      <c r="I68" s="8"/>
      <c r="J68" s="114" t="e">
        <f>F64+J67</f>
        <v>#DIV/0!</v>
      </c>
    </row>
    <row r="69" spans="1:10" ht="17.25" thickTop="1" thickBot="1" x14ac:dyDescent="0.3">
      <c r="A69" s="111"/>
      <c r="B69" s="7"/>
      <c r="C69" s="7"/>
      <c r="D69" s="398"/>
      <c r="E69" s="399"/>
      <c r="F69" s="399"/>
      <c r="G69" s="399"/>
      <c r="H69" s="400"/>
      <c r="I69" s="7"/>
      <c r="J69" s="115" t="e">
        <f>J68/B68</f>
        <v>#DIV/0!</v>
      </c>
    </row>
    <row r="70" spans="1:10" ht="27" customHeight="1" thickTop="1" thickBot="1" x14ac:dyDescent="0.3">
      <c r="A70" s="122" t="s">
        <v>142</v>
      </c>
      <c r="B70" s="123" t="e">
        <f>J69</f>
        <v>#DIV/0!</v>
      </c>
      <c r="C70" s="401" t="s">
        <v>211</v>
      </c>
      <c r="D70" s="402"/>
      <c r="E70" s="402"/>
      <c r="F70" s="402"/>
      <c r="G70" s="125"/>
      <c r="H70" s="125"/>
      <c r="I70" s="124"/>
      <c r="J70" s="126"/>
    </row>
    <row r="71" spans="1:10" ht="36.75" customHeight="1" thickBot="1" x14ac:dyDescent="0.3">
      <c r="A71" s="7"/>
      <c r="B71" s="27"/>
      <c r="C71" s="7"/>
      <c r="D71" s="7"/>
      <c r="E71" s="7"/>
      <c r="F71" s="7"/>
    </row>
    <row r="72" spans="1:10" ht="16.5" thickBot="1" x14ac:dyDescent="0.3">
      <c r="A72" s="131" t="s">
        <v>187</v>
      </c>
    </row>
    <row r="73" spans="1:10" ht="19.5" thickBot="1" x14ac:dyDescent="0.35">
      <c r="A73" s="421" t="s">
        <v>181</v>
      </c>
      <c r="B73" s="422"/>
      <c r="C73" s="422"/>
      <c r="D73" s="422"/>
      <c r="E73" s="422"/>
      <c r="F73" s="423"/>
      <c r="G73" s="119"/>
      <c r="H73" s="119"/>
      <c r="I73" s="120"/>
      <c r="J73" s="415" t="s">
        <v>179</v>
      </c>
    </row>
    <row r="74" spans="1:10" ht="16.5" thickBot="1" x14ac:dyDescent="0.3">
      <c r="A74" s="111"/>
      <c r="B74" s="7" t="s">
        <v>137</v>
      </c>
      <c r="C74" s="7"/>
      <c r="D74" s="7" t="s">
        <v>208</v>
      </c>
      <c r="E74" s="7" t="s">
        <v>209</v>
      </c>
      <c r="F74" s="7" t="s">
        <v>210</v>
      </c>
      <c r="G74" s="7"/>
      <c r="H74" s="7"/>
      <c r="I74" s="8"/>
      <c r="J74" s="416"/>
    </row>
    <row r="75" spans="1:10" ht="17.25" thickTop="1" thickBot="1" x14ac:dyDescent="0.3">
      <c r="A75" s="111" t="s">
        <v>138</v>
      </c>
      <c r="B75" s="20"/>
      <c r="C75" s="7"/>
      <c r="D75" s="46"/>
      <c r="E75" s="47"/>
      <c r="F75" s="121">
        <f>D75+E75</f>
        <v>0</v>
      </c>
      <c r="G75" s="66"/>
      <c r="H75" s="66"/>
      <c r="I75" s="8"/>
      <c r="J75" s="113">
        <f>B77-B75</f>
        <v>0</v>
      </c>
    </row>
    <row r="76" spans="1:10" ht="17.25" thickTop="1" thickBot="1" x14ac:dyDescent="0.3">
      <c r="A76" s="111"/>
      <c r="B76" s="27"/>
      <c r="C76" s="7"/>
      <c r="D76" s="7"/>
      <c r="E76" s="7"/>
      <c r="F76" s="7"/>
      <c r="G76" s="7"/>
      <c r="H76" s="7"/>
      <c r="I76" s="8"/>
      <c r="J76" s="114">
        <f>F77-F75</f>
        <v>0</v>
      </c>
    </row>
    <row r="77" spans="1:10" ht="17.25" thickTop="1" thickBot="1" x14ac:dyDescent="0.3">
      <c r="A77" s="111" t="s">
        <v>139</v>
      </c>
      <c r="B77" s="20"/>
      <c r="C77" s="7"/>
      <c r="D77" s="46"/>
      <c r="E77" s="46"/>
      <c r="F77" s="121">
        <f>D77+E77</f>
        <v>0</v>
      </c>
      <c r="G77" s="66"/>
      <c r="H77" s="66"/>
      <c r="I77" s="8"/>
      <c r="J77" s="114" t="e">
        <f>J76/J75</f>
        <v>#DIV/0!</v>
      </c>
    </row>
    <row r="78" spans="1:10" ht="17.25" thickTop="1" thickBot="1" x14ac:dyDescent="0.3">
      <c r="A78" s="111"/>
      <c r="B78" s="7"/>
      <c r="C78" s="7"/>
      <c r="D78" s="7"/>
      <c r="E78" s="7"/>
      <c r="F78" s="7"/>
      <c r="G78" s="7"/>
      <c r="H78" s="7"/>
      <c r="I78" s="8"/>
      <c r="J78" s="114" t="e">
        <f>(B79-B75)*J77</f>
        <v>#DIV/0!</v>
      </c>
    </row>
    <row r="79" spans="1:10" ht="17.25" thickTop="1" thickBot="1" x14ac:dyDescent="0.3">
      <c r="A79" s="111" t="s">
        <v>140</v>
      </c>
      <c r="B79" s="20"/>
      <c r="C79" s="7"/>
      <c r="D79" s="392" t="s">
        <v>14</v>
      </c>
      <c r="E79" s="393"/>
      <c r="F79" s="393"/>
      <c r="G79" s="393"/>
      <c r="H79" s="394"/>
      <c r="I79" s="8"/>
      <c r="J79" s="114" t="e">
        <f>F75+J78</f>
        <v>#DIV/0!</v>
      </c>
    </row>
    <row r="80" spans="1:10" ht="17.25" thickTop="1" thickBot="1" x14ac:dyDescent="0.3">
      <c r="A80" s="111"/>
      <c r="B80" s="7"/>
      <c r="C80" s="7"/>
      <c r="D80" s="398"/>
      <c r="E80" s="399"/>
      <c r="F80" s="399"/>
      <c r="G80" s="399"/>
      <c r="H80" s="400"/>
      <c r="I80" s="7"/>
      <c r="J80" s="115" t="e">
        <f>J79/B79</f>
        <v>#DIV/0!</v>
      </c>
    </row>
    <row r="81" spans="1:10" ht="27" customHeight="1" thickTop="1" thickBot="1" x14ac:dyDescent="0.3">
      <c r="A81" s="122" t="s">
        <v>142</v>
      </c>
      <c r="B81" s="123" t="e">
        <f>J80</f>
        <v>#DIV/0!</v>
      </c>
      <c r="C81" s="401" t="s">
        <v>211</v>
      </c>
      <c r="D81" s="402"/>
      <c r="E81" s="402"/>
      <c r="F81" s="402"/>
      <c r="G81" s="125"/>
      <c r="H81" s="125"/>
      <c r="I81" s="124"/>
      <c r="J81" s="126"/>
    </row>
    <row r="82" spans="1:10" ht="36.75" customHeight="1" thickBot="1" x14ac:dyDescent="0.3"/>
    <row r="83" spans="1:10" ht="16.5" thickBot="1" x14ac:dyDescent="0.3">
      <c r="A83" s="131" t="s">
        <v>188</v>
      </c>
    </row>
    <row r="84" spans="1:10" ht="19.5" thickBot="1" x14ac:dyDescent="0.35">
      <c r="A84" s="421" t="s">
        <v>181</v>
      </c>
      <c r="B84" s="422"/>
      <c r="C84" s="422"/>
      <c r="D84" s="422"/>
      <c r="E84" s="422"/>
      <c r="F84" s="423"/>
      <c r="G84" s="119"/>
      <c r="H84" s="119"/>
      <c r="I84" s="120"/>
      <c r="J84" s="415" t="s">
        <v>179</v>
      </c>
    </row>
    <row r="85" spans="1:10" ht="16.5" thickBot="1" x14ac:dyDescent="0.3">
      <c r="A85" s="111"/>
      <c r="B85" s="7" t="s">
        <v>137</v>
      </c>
      <c r="C85" s="7"/>
      <c r="D85" s="7" t="s">
        <v>208</v>
      </c>
      <c r="E85" s="7" t="s">
        <v>209</v>
      </c>
      <c r="F85" s="7" t="s">
        <v>210</v>
      </c>
      <c r="G85" s="7"/>
      <c r="H85" s="7"/>
      <c r="I85" s="8"/>
      <c r="J85" s="416"/>
    </row>
    <row r="86" spans="1:10" ht="17.25" thickTop="1" thickBot="1" x14ac:dyDescent="0.3">
      <c r="A86" s="111" t="s">
        <v>138</v>
      </c>
      <c r="B86" s="20"/>
      <c r="C86" s="7"/>
      <c r="D86" s="46"/>
      <c r="E86" s="47"/>
      <c r="F86" s="121">
        <f>D86+E86</f>
        <v>0</v>
      </c>
      <c r="G86" s="66"/>
      <c r="H86" s="66"/>
      <c r="I86" s="8"/>
      <c r="J86" s="113">
        <f>B88-B86</f>
        <v>0</v>
      </c>
    </row>
    <row r="87" spans="1:10" ht="17.25" thickTop="1" thickBot="1" x14ac:dyDescent="0.3">
      <c r="A87" s="111"/>
      <c r="B87" s="27"/>
      <c r="C87" s="7"/>
      <c r="D87" s="7"/>
      <c r="E87" s="7"/>
      <c r="F87" s="7"/>
      <c r="G87" s="7"/>
      <c r="H87" s="7"/>
      <c r="I87" s="8"/>
      <c r="J87" s="114">
        <f>F88-F86</f>
        <v>0</v>
      </c>
    </row>
    <row r="88" spans="1:10" ht="17.25" thickTop="1" thickBot="1" x14ac:dyDescent="0.3">
      <c r="A88" s="111" t="s">
        <v>139</v>
      </c>
      <c r="B88" s="20"/>
      <c r="C88" s="7"/>
      <c r="D88" s="46"/>
      <c r="E88" s="46"/>
      <c r="F88" s="121">
        <f>D88+E88</f>
        <v>0</v>
      </c>
      <c r="G88" s="66"/>
      <c r="H88" s="66"/>
      <c r="I88" s="8"/>
      <c r="J88" s="114" t="e">
        <f>J87/J86</f>
        <v>#DIV/0!</v>
      </c>
    </row>
    <row r="89" spans="1:10" ht="17.25" thickTop="1" thickBot="1" x14ac:dyDescent="0.3">
      <c r="A89" s="111"/>
      <c r="B89" s="7"/>
      <c r="C89" s="7"/>
      <c r="D89" s="7"/>
      <c r="E89" s="7"/>
      <c r="F89" s="7"/>
      <c r="G89" s="7"/>
      <c r="H89" s="7"/>
      <c r="I89" s="8"/>
      <c r="J89" s="114" t="e">
        <f>(B90-B86)*J88</f>
        <v>#DIV/0!</v>
      </c>
    </row>
    <row r="90" spans="1:10" ht="17.25" thickTop="1" thickBot="1" x14ac:dyDescent="0.3">
      <c r="A90" s="111" t="s">
        <v>140</v>
      </c>
      <c r="B90" s="20"/>
      <c r="C90" s="7"/>
      <c r="D90" s="392" t="s">
        <v>14</v>
      </c>
      <c r="E90" s="393"/>
      <c r="F90" s="393"/>
      <c r="G90" s="393"/>
      <c r="H90" s="394"/>
      <c r="I90" s="8"/>
      <c r="J90" s="114" t="e">
        <f>F86+J89</f>
        <v>#DIV/0!</v>
      </c>
    </row>
    <row r="91" spans="1:10" ht="17.25" thickTop="1" thickBot="1" x14ac:dyDescent="0.3">
      <c r="A91" s="111"/>
      <c r="B91" s="7"/>
      <c r="C91" s="7"/>
      <c r="D91" s="398"/>
      <c r="E91" s="399"/>
      <c r="F91" s="399"/>
      <c r="G91" s="399"/>
      <c r="H91" s="400"/>
      <c r="I91" s="7"/>
      <c r="J91" s="115" t="e">
        <f>J90/B90</f>
        <v>#DIV/0!</v>
      </c>
    </row>
    <row r="92" spans="1:10" ht="27" customHeight="1" thickTop="1" thickBot="1" x14ac:dyDescent="0.3">
      <c r="A92" s="122" t="s">
        <v>142</v>
      </c>
      <c r="B92" s="123" t="e">
        <f>J91</f>
        <v>#DIV/0!</v>
      </c>
      <c r="C92" s="401" t="s">
        <v>211</v>
      </c>
      <c r="D92" s="402"/>
      <c r="E92" s="402"/>
      <c r="F92" s="402"/>
      <c r="G92" s="125"/>
      <c r="H92" s="125"/>
      <c r="I92" s="124"/>
      <c r="J92" s="126"/>
    </row>
    <row r="93" spans="1:10" ht="36.75" customHeight="1" thickBot="1" x14ac:dyDescent="0.3"/>
    <row r="94" spans="1:10" ht="16.5" thickBot="1" x14ac:dyDescent="0.3">
      <c r="A94" s="131" t="s">
        <v>189</v>
      </c>
    </row>
    <row r="95" spans="1:10" ht="19.5" thickBot="1" x14ac:dyDescent="0.35">
      <c r="A95" s="421" t="s">
        <v>181</v>
      </c>
      <c r="B95" s="422"/>
      <c r="C95" s="422"/>
      <c r="D95" s="422"/>
      <c r="E95" s="422"/>
      <c r="F95" s="423"/>
      <c r="G95" s="119"/>
      <c r="H95" s="119"/>
      <c r="I95" s="120"/>
      <c r="J95" s="415" t="s">
        <v>179</v>
      </c>
    </row>
    <row r="96" spans="1:10" ht="16.5" thickBot="1" x14ac:dyDescent="0.3">
      <c r="A96" s="111"/>
      <c r="B96" s="7" t="s">
        <v>137</v>
      </c>
      <c r="C96" s="7"/>
      <c r="D96" s="7" t="s">
        <v>208</v>
      </c>
      <c r="E96" s="7" t="s">
        <v>209</v>
      </c>
      <c r="F96" s="7" t="s">
        <v>210</v>
      </c>
      <c r="G96" s="7"/>
      <c r="H96" s="7"/>
      <c r="I96" s="8"/>
      <c r="J96" s="416"/>
    </row>
    <row r="97" spans="1:10" ht="17.25" thickTop="1" thickBot="1" x14ac:dyDescent="0.3">
      <c r="A97" s="111" t="s">
        <v>138</v>
      </c>
      <c r="B97" s="20"/>
      <c r="C97" s="7"/>
      <c r="D97" s="46"/>
      <c r="E97" s="47"/>
      <c r="F97" s="121">
        <f>D97+E97</f>
        <v>0</v>
      </c>
      <c r="G97" s="66"/>
      <c r="H97" s="66"/>
      <c r="I97" s="8"/>
      <c r="J97" s="113">
        <f>B99-B97</f>
        <v>0</v>
      </c>
    </row>
    <row r="98" spans="1:10" ht="17.25" thickTop="1" thickBot="1" x14ac:dyDescent="0.3">
      <c r="A98" s="111"/>
      <c r="B98" s="27"/>
      <c r="C98" s="7"/>
      <c r="D98" s="7"/>
      <c r="E98" s="7"/>
      <c r="F98" s="7"/>
      <c r="G98" s="7"/>
      <c r="H98" s="7"/>
      <c r="I98" s="8"/>
      <c r="J98" s="114">
        <f>F99-F97</f>
        <v>0</v>
      </c>
    </row>
    <row r="99" spans="1:10" ht="17.25" thickTop="1" thickBot="1" x14ac:dyDescent="0.3">
      <c r="A99" s="111" t="s">
        <v>139</v>
      </c>
      <c r="B99" s="20"/>
      <c r="C99" s="7"/>
      <c r="D99" s="46"/>
      <c r="E99" s="46"/>
      <c r="F99" s="121">
        <f>D99+E99</f>
        <v>0</v>
      </c>
      <c r="G99" s="66"/>
      <c r="H99" s="66"/>
      <c r="I99" s="8"/>
      <c r="J99" s="114" t="e">
        <f>J98/J97</f>
        <v>#DIV/0!</v>
      </c>
    </row>
    <row r="100" spans="1:10" ht="17.25" thickTop="1" thickBot="1" x14ac:dyDescent="0.3">
      <c r="A100" s="111"/>
      <c r="B100" s="7"/>
      <c r="C100" s="7"/>
      <c r="D100" s="7"/>
      <c r="E100" s="7"/>
      <c r="F100" s="7"/>
      <c r="G100" s="7"/>
      <c r="H100" s="7"/>
      <c r="I100" s="8"/>
      <c r="J100" s="114" t="e">
        <f>(B101-B97)*J99</f>
        <v>#DIV/0!</v>
      </c>
    </row>
    <row r="101" spans="1:10" ht="17.25" thickTop="1" thickBot="1" x14ac:dyDescent="0.3">
      <c r="A101" s="111" t="s">
        <v>140</v>
      </c>
      <c r="B101" s="20"/>
      <c r="C101" s="7"/>
      <c r="D101" s="392" t="s">
        <v>14</v>
      </c>
      <c r="E101" s="393"/>
      <c r="F101" s="393"/>
      <c r="G101" s="393"/>
      <c r="H101" s="394"/>
      <c r="I101" s="8"/>
      <c r="J101" s="114" t="e">
        <f>F97+J100</f>
        <v>#DIV/0!</v>
      </c>
    </row>
    <row r="102" spans="1:10" ht="17.25" thickTop="1" thickBot="1" x14ac:dyDescent="0.3">
      <c r="A102" s="111"/>
      <c r="B102" s="7"/>
      <c r="C102" s="7"/>
      <c r="D102" s="398"/>
      <c r="E102" s="399"/>
      <c r="F102" s="399"/>
      <c r="G102" s="399"/>
      <c r="H102" s="400"/>
      <c r="I102" s="7"/>
      <c r="J102" s="115" t="e">
        <f>J101/B101</f>
        <v>#DIV/0!</v>
      </c>
    </row>
    <row r="103" spans="1:10" ht="27" customHeight="1" thickTop="1" thickBot="1" x14ac:dyDescent="0.3">
      <c r="A103" s="122" t="s">
        <v>142</v>
      </c>
      <c r="B103" s="123" t="e">
        <f>J102</f>
        <v>#DIV/0!</v>
      </c>
      <c r="C103" s="401" t="s">
        <v>211</v>
      </c>
      <c r="D103" s="402"/>
      <c r="E103" s="402"/>
      <c r="F103" s="402"/>
      <c r="G103" s="125"/>
      <c r="H103" s="125"/>
      <c r="I103" s="124"/>
      <c r="J103" s="126"/>
    </row>
    <row r="104" spans="1:10" ht="36.75" customHeight="1" thickBot="1" x14ac:dyDescent="0.3"/>
    <row r="105" spans="1:10" ht="16.5" thickBot="1" x14ac:dyDescent="0.3">
      <c r="A105" s="131" t="s">
        <v>190</v>
      </c>
    </row>
    <row r="106" spans="1:10" ht="19.5" thickBot="1" x14ac:dyDescent="0.35">
      <c r="A106" s="421" t="s">
        <v>181</v>
      </c>
      <c r="B106" s="422"/>
      <c r="C106" s="422"/>
      <c r="D106" s="422"/>
      <c r="E106" s="422"/>
      <c r="F106" s="423"/>
      <c r="G106" s="119"/>
      <c r="H106" s="119"/>
      <c r="I106" s="120"/>
      <c r="J106" s="415" t="s">
        <v>179</v>
      </c>
    </row>
    <row r="107" spans="1:10" ht="16.5" thickBot="1" x14ac:dyDescent="0.3">
      <c r="A107" s="111"/>
      <c r="B107" s="7" t="s">
        <v>137</v>
      </c>
      <c r="C107" s="7"/>
      <c r="D107" s="7" t="s">
        <v>208</v>
      </c>
      <c r="E107" s="7" t="s">
        <v>209</v>
      </c>
      <c r="F107" s="7" t="s">
        <v>210</v>
      </c>
      <c r="G107" s="7"/>
      <c r="H107" s="7"/>
      <c r="I107" s="8"/>
      <c r="J107" s="416"/>
    </row>
    <row r="108" spans="1:10" ht="17.25" thickTop="1" thickBot="1" x14ac:dyDescent="0.3">
      <c r="A108" s="111" t="s">
        <v>138</v>
      </c>
      <c r="B108" s="20"/>
      <c r="C108" s="7"/>
      <c r="D108" s="46"/>
      <c r="E108" s="47"/>
      <c r="F108" s="121">
        <f>D108+E108</f>
        <v>0</v>
      </c>
      <c r="G108" s="66"/>
      <c r="H108" s="66"/>
      <c r="I108" s="8"/>
      <c r="J108" s="113">
        <f>B110-B108</f>
        <v>0</v>
      </c>
    </row>
    <row r="109" spans="1:10" ht="17.25" thickTop="1" thickBot="1" x14ac:dyDescent="0.3">
      <c r="A109" s="111"/>
      <c r="B109" s="27"/>
      <c r="C109" s="7"/>
      <c r="D109" s="7"/>
      <c r="E109" s="7"/>
      <c r="F109" s="7"/>
      <c r="G109" s="7"/>
      <c r="H109" s="7"/>
      <c r="I109" s="8"/>
      <c r="J109" s="114">
        <f>F110-F108</f>
        <v>0</v>
      </c>
    </row>
    <row r="110" spans="1:10" ht="17.25" thickTop="1" thickBot="1" x14ac:dyDescent="0.3">
      <c r="A110" s="111" t="s">
        <v>139</v>
      </c>
      <c r="B110" s="20"/>
      <c r="C110" s="7"/>
      <c r="D110" s="46"/>
      <c r="E110" s="46"/>
      <c r="F110" s="121">
        <f>D110+E110</f>
        <v>0</v>
      </c>
      <c r="G110" s="66"/>
      <c r="H110" s="66"/>
      <c r="I110" s="8"/>
      <c r="J110" s="114" t="e">
        <f>J109/J108</f>
        <v>#DIV/0!</v>
      </c>
    </row>
    <row r="111" spans="1:10" ht="17.25" thickTop="1" thickBot="1" x14ac:dyDescent="0.3">
      <c r="A111" s="111"/>
      <c r="B111" s="7"/>
      <c r="C111" s="7"/>
      <c r="D111" s="7"/>
      <c r="E111" s="7"/>
      <c r="F111" s="7"/>
      <c r="G111" s="7"/>
      <c r="H111" s="7"/>
      <c r="I111" s="8"/>
      <c r="J111" s="114" t="e">
        <f>(B112-B108)*J110</f>
        <v>#DIV/0!</v>
      </c>
    </row>
    <row r="112" spans="1:10" ht="17.25" thickTop="1" thickBot="1" x14ac:dyDescent="0.3">
      <c r="A112" s="111" t="s">
        <v>140</v>
      </c>
      <c r="B112" s="20"/>
      <c r="C112" s="7"/>
      <c r="D112" s="392" t="s">
        <v>14</v>
      </c>
      <c r="E112" s="393"/>
      <c r="F112" s="393"/>
      <c r="G112" s="393"/>
      <c r="H112" s="394"/>
      <c r="I112" s="8"/>
      <c r="J112" s="114" t="e">
        <f>F108+J111</f>
        <v>#DIV/0!</v>
      </c>
    </row>
    <row r="113" spans="1:10" ht="17.25" thickTop="1" thickBot="1" x14ac:dyDescent="0.3">
      <c r="A113" s="111"/>
      <c r="B113" s="7"/>
      <c r="C113" s="7"/>
      <c r="D113" s="398"/>
      <c r="E113" s="399"/>
      <c r="F113" s="399"/>
      <c r="G113" s="399"/>
      <c r="H113" s="400"/>
      <c r="I113" s="7"/>
      <c r="J113" s="115" t="e">
        <f>J112/B112</f>
        <v>#DIV/0!</v>
      </c>
    </row>
    <row r="114" spans="1:10" ht="25.5" customHeight="1" thickTop="1" thickBot="1" x14ac:dyDescent="0.3">
      <c r="A114" s="122" t="s">
        <v>142</v>
      </c>
      <c r="B114" s="123" t="e">
        <f>J113</f>
        <v>#DIV/0!</v>
      </c>
      <c r="C114" s="401" t="s">
        <v>211</v>
      </c>
      <c r="D114" s="402"/>
      <c r="E114" s="402"/>
      <c r="F114" s="402"/>
      <c r="G114" s="125"/>
      <c r="H114" s="125"/>
      <c r="I114" s="124"/>
      <c r="J114" s="126"/>
    </row>
  </sheetData>
  <mergeCells count="44">
    <mergeCell ref="M1:P2"/>
    <mergeCell ref="C114:F114"/>
    <mergeCell ref="D12:H13"/>
    <mergeCell ref="D23:H24"/>
    <mergeCell ref="D35:H36"/>
    <mergeCell ref="D46:H47"/>
    <mergeCell ref="A95:F95"/>
    <mergeCell ref="J95:J96"/>
    <mergeCell ref="J62:J63"/>
    <mergeCell ref="D112:H113"/>
    <mergeCell ref="A3:I3"/>
    <mergeCell ref="C103:F103"/>
    <mergeCell ref="A106:F106"/>
    <mergeCell ref="J106:J107"/>
    <mergeCell ref="C37:F37"/>
    <mergeCell ref="C48:F48"/>
    <mergeCell ref="C59:F59"/>
    <mergeCell ref="C70:F70"/>
    <mergeCell ref="C81:F81"/>
    <mergeCell ref="A84:F84"/>
    <mergeCell ref="A62:F62"/>
    <mergeCell ref="D68:H69"/>
    <mergeCell ref="D79:H80"/>
    <mergeCell ref="D90:H91"/>
    <mergeCell ref="D101:H102"/>
    <mergeCell ref="J84:J85"/>
    <mergeCell ref="C92:F92"/>
    <mergeCell ref="C25:F25"/>
    <mergeCell ref="A73:F73"/>
    <mergeCell ref="J73:J74"/>
    <mergeCell ref="A29:F29"/>
    <mergeCell ref="J29:J30"/>
    <mergeCell ref="A40:F40"/>
    <mergeCell ref="J40:J41"/>
    <mergeCell ref="A51:F51"/>
    <mergeCell ref="J51:J52"/>
    <mergeCell ref="D57:H58"/>
    <mergeCell ref="A1:G1"/>
    <mergeCell ref="A6:F6"/>
    <mergeCell ref="J6:J7"/>
    <mergeCell ref="A17:F17"/>
    <mergeCell ref="J17:J18"/>
    <mergeCell ref="C14:F14"/>
    <mergeCell ref="A2:I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sheetPr>
  <dimension ref="A1:J96"/>
  <sheetViews>
    <sheetView workbookViewId="0">
      <selection activeCell="K25" sqref="K25"/>
    </sheetView>
  </sheetViews>
  <sheetFormatPr defaultRowHeight="15.75" x14ac:dyDescent="0.25"/>
  <cols>
    <col min="1" max="1" width="16.5" bestFit="1" customWidth="1"/>
    <col min="9" max="9" width="14.125" bestFit="1" customWidth="1"/>
  </cols>
  <sheetData>
    <row r="1" spans="1:10" ht="16.5" thickBot="1" x14ac:dyDescent="0.3"/>
    <row r="2" spans="1:10" ht="16.5" thickBot="1" x14ac:dyDescent="0.3">
      <c r="A2" s="129" t="s">
        <v>191</v>
      </c>
    </row>
    <row r="3" spans="1:10" ht="19.5" thickBot="1" x14ac:dyDescent="0.3">
      <c r="A3" s="432" t="s">
        <v>178</v>
      </c>
      <c r="B3" s="433"/>
      <c r="C3" s="433"/>
      <c r="D3" s="434"/>
      <c r="E3" s="110"/>
      <c r="F3" s="110"/>
      <c r="G3" s="110"/>
      <c r="H3" s="110"/>
      <c r="I3" s="415" t="s">
        <v>179</v>
      </c>
      <c r="J3" s="7"/>
    </row>
    <row r="4" spans="1:10" ht="16.5" thickBot="1" x14ac:dyDescent="0.3">
      <c r="A4" s="111"/>
      <c r="B4" s="7" t="s">
        <v>137</v>
      </c>
      <c r="C4" s="7"/>
      <c r="D4" s="7" t="s">
        <v>213</v>
      </c>
      <c r="E4" s="7"/>
      <c r="F4" s="7"/>
      <c r="G4" s="7"/>
      <c r="H4" s="7"/>
      <c r="I4" s="416"/>
      <c r="J4" s="15"/>
    </row>
    <row r="5" spans="1:10" ht="17.25" thickTop="1" thickBot="1" x14ac:dyDescent="0.3">
      <c r="A5" s="111" t="s">
        <v>138</v>
      </c>
      <c r="B5" s="20"/>
      <c r="C5" s="7"/>
      <c r="D5" s="21"/>
      <c r="E5" s="7"/>
      <c r="F5" s="7"/>
      <c r="G5" s="7"/>
      <c r="H5" s="7"/>
      <c r="I5" s="113">
        <f>B7-B5</f>
        <v>0</v>
      </c>
      <c r="J5" s="15"/>
    </row>
    <row r="6" spans="1:10" ht="17.25" thickTop="1" thickBot="1" x14ac:dyDescent="0.3">
      <c r="A6" s="111"/>
      <c r="B6" s="27"/>
      <c r="C6" s="7"/>
      <c r="D6" s="28"/>
      <c r="E6" s="7"/>
      <c r="F6" s="7"/>
      <c r="G6" s="7"/>
      <c r="H6" s="7"/>
      <c r="I6" s="114">
        <f>D5-D7</f>
        <v>0</v>
      </c>
      <c r="J6" s="15"/>
    </row>
    <row r="7" spans="1:10" ht="17.25" thickTop="1" thickBot="1" x14ac:dyDescent="0.3">
      <c r="A7" s="111" t="s">
        <v>139</v>
      </c>
      <c r="B7" s="20"/>
      <c r="C7" s="7"/>
      <c r="D7" s="21"/>
      <c r="E7" s="7"/>
      <c r="F7" s="7"/>
      <c r="G7" s="7"/>
      <c r="H7" s="7"/>
      <c r="I7" s="114" t="e">
        <f>I6/I5</f>
        <v>#DIV/0!</v>
      </c>
      <c r="J7" s="15"/>
    </row>
    <row r="8" spans="1:10" ht="17.25" thickTop="1" thickBot="1" x14ac:dyDescent="0.3">
      <c r="A8" s="111"/>
      <c r="B8" s="7"/>
      <c r="C8" s="7"/>
      <c r="D8" s="7"/>
      <c r="E8" s="7"/>
      <c r="F8" s="7"/>
      <c r="G8" s="7"/>
      <c r="H8" s="7"/>
      <c r="I8" s="114" t="e">
        <f>(B10-B5)*I7</f>
        <v>#DIV/0!</v>
      </c>
      <c r="J8" s="15"/>
    </row>
    <row r="9" spans="1:10" ht="16.5" thickBot="1" x14ac:dyDescent="0.3">
      <c r="A9" s="111"/>
      <c r="B9" s="7"/>
      <c r="C9" s="7"/>
      <c r="D9" s="392" t="s">
        <v>14</v>
      </c>
      <c r="E9" s="393"/>
      <c r="F9" s="393"/>
      <c r="G9" s="394"/>
      <c r="H9" s="7"/>
      <c r="I9" s="115" t="e">
        <f>D5-I8</f>
        <v>#DIV/0!</v>
      </c>
      <c r="J9" s="15"/>
    </row>
    <row r="10" spans="1:10" ht="17.25" thickTop="1" thickBot="1" x14ac:dyDescent="0.3">
      <c r="A10" s="111" t="s">
        <v>140</v>
      </c>
      <c r="B10" s="20"/>
      <c r="C10" s="7"/>
      <c r="D10" s="395"/>
      <c r="E10" s="396"/>
      <c r="F10" s="396"/>
      <c r="G10" s="397"/>
      <c r="H10" s="7"/>
      <c r="I10" s="112"/>
      <c r="J10" s="15"/>
    </row>
    <row r="11" spans="1:10" ht="17.25" thickTop="1" thickBot="1" x14ac:dyDescent="0.3">
      <c r="A11" s="111"/>
      <c r="B11" s="7"/>
      <c r="C11" s="7"/>
      <c r="D11" s="398"/>
      <c r="E11" s="399"/>
      <c r="F11" s="399"/>
      <c r="G11" s="400"/>
      <c r="H11" s="7"/>
      <c r="I11" s="112"/>
      <c r="J11" s="15"/>
    </row>
    <row r="12" spans="1:10" ht="17.25" thickTop="1" thickBot="1" x14ac:dyDescent="0.3">
      <c r="A12" s="122" t="s">
        <v>212</v>
      </c>
      <c r="B12" s="123" t="e">
        <f>I9</f>
        <v>#DIV/0!</v>
      </c>
      <c r="C12" s="401" t="s">
        <v>211</v>
      </c>
      <c r="D12" s="402"/>
      <c r="E12" s="402"/>
      <c r="F12" s="402"/>
      <c r="G12" s="130"/>
      <c r="H12" s="124"/>
      <c r="I12" s="118"/>
      <c r="J12" s="15"/>
    </row>
    <row r="13" spans="1:10" ht="16.5" thickBot="1" x14ac:dyDescent="0.3"/>
    <row r="14" spans="1:10" ht="16.5" thickBot="1" x14ac:dyDescent="0.3">
      <c r="A14" s="129" t="s">
        <v>192</v>
      </c>
    </row>
    <row r="15" spans="1:10" ht="19.5" thickBot="1" x14ac:dyDescent="0.3">
      <c r="A15" s="432" t="s">
        <v>178</v>
      </c>
      <c r="B15" s="433"/>
      <c r="C15" s="433"/>
      <c r="D15" s="434"/>
      <c r="E15" s="110"/>
      <c r="F15" s="110"/>
      <c r="G15" s="110"/>
      <c r="H15" s="110"/>
      <c r="I15" s="415" t="s">
        <v>179</v>
      </c>
    </row>
    <row r="16" spans="1:10" ht="16.5" thickBot="1" x14ac:dyDescent="0.3">
      <c r="A16" s="111"/>
      <c r="B16" s="7" t="s">
        <v>137</v>
      </c>
      <c r="C16" s="7"/>
      <c r="D16" s="7" t="s">
        <v>213</v>
      </c>
      <c r="E16" s="7"/>
      <c r="F16" s="7"/>
      <c r="G16" s="7"/>
      <c r="H16" s="7"/>
      <c r="I16" s="416"/>
    </row>
    <row r="17" spans="1:9" ht="17.25" thickTop="1" thickBot="1" x14ac:dyDescent="0.3">
      <c r="A17" s="111" t="s">
        <v>138</v>
      </c>
      <c r="B17" s="20"/>
      <c r="C17" s="7"/>
      <c r="D17" s="21"/>
      <c r="E17" s="7"/>
      <c r="F17" s="7"/>
      <c r="G17" s="7"/>
      <c r="H17" s="7"/>
      <c r="I17" s="113">
        <f>B19-B17</f>
        <v>0</v>
      </c>
    </row>
    <row r="18" spans="1:9" ht="17.25" thickTop="1" thickBot="1" x14ac:dyDescent="0.3">
      <c r="A18" s="111"/>
      <c r="B18" s="27"/>
      <c r="C18" s="7"/>
      <c r="D18" s="28"/>
      <c r="E18" s="7"/>
      <c r="F18" s="7"/>
      <c r="G18" s="7"/>
      <c r="H18" s="7"/>
      <c r="I18" s="114">
        <f>D17-D19</f>
        <v>0</v>
      </c>
    </row>
    <row r="19" spans="1:9" ht="17.25" thickTop="1" thickBot="1" x14ac:dyDescent="0.3">
      <c r="A19" s="111" t="s">
        <v>139</v>
      </c>
      <c r="B19" s="20"/>
      <c r="C19" s="7"/>
      <c r="D19" s="21"/>
      <c r="E19" s="7"/>
      <c r="F19" s="7"/>
      <c r="G19" s="7"/>
      <c r="H19" s="7"/>
      <c r="I19" s="114" t="e">
        <f>I18/I17</f>
        <v>#DIV/0!</v>
      </c>
    </row>
    <row r="20" spans="1:9" ht="17.25" thickTop="1" thickBot="1" x14ac:dyDescent="0.3">
      <c r="A20" s="111"/>
      <c r="B20" s="7"/>
      <c r="C20" s="7"/>
      <c r="D20" s="7"/>
      <c r="E20" s="7"/>
      <c r="F20" s="7"/>
      <c r="G20" s="7"/>
      <c r="H20" s="7"/>
      <c r="I20" s="114" t="e">
        <f>(B22-B17)*I19</f>
        <v>#DIV/0!</v>
      </c>
    </row>
    <row r="21" spans="1:9" ht="16.5" thickBot="1" x14ac:dyDescent="0.3">
      <c r="A21" s="111"/>
      <c r="B21" s="7"/>
      <c r="C21" s="7"/>
      <c r="D21" s="392" t="s">
        <v>14</v>
      </c>
      <c r="E21" s="393"/>
      <c r="F21" s="393"/>
      <c r="G21" s="394"/>
      <c r="H21" s="7"/>
      <c r="I21" s="115" t="e">
        <f>D17-I20</f>
        <v>#DIV/0!</v>
      </c>
    </row>
    <row r="22" spans="1:9" ht="17.25" thickTop="1" thickBot="1" x14ac:dyDescent="0.3">
      <c r="A22" s="111" t="s">
        <v>140</v>
      </c>
      <c r="B22" s="20"/>
      <c r="C22" s="7"/>
      <c r="D22" s="395"/>
      <c r="E22" s="396"/>
      <c r="F22" s="396"/>
      <c r="G22" s="397"/>
      <c r="H22" s="7"/>
      <c r="I22" s="112"/>
    </row>
    <row r="23" spans="1:9" ht="17.25" thickTop="1" thickBot="1" x14ac:dyDescent="0.3">
      <c r="A23" s="111"/>
      <c r="B23" s="7"/>
      <c r="C23" s="7"/>
      <c r="D23" s="398"/>
      <c r="E23" s="399"/>
      <c r="F23" s="399"/>
      <c r="G23" s="400"/>
      <c r="H23" s="7"/>
      <c r="I23" s="112"/>
    </row>
    <row r="24" spans="1:9" ht="17.25" thickTop="1" thickBot="1" x14ac:dyDescent="0.3">
      <c r="A24" s="122" t="s">
        <v>212</v>
      </c>
      <c r="B24" s="123" t="e">
        <f>I21</f>
        <v>#DIV/0!</v>
      </c>
      <c r="C24" s="401" t="s">
        <v>211</v>
      </c>
      <c r="D24" s="402"/>
      <c r="E24" s="402"/>
      <c r="F24" s="402"/>
      <c r="G24" s="130"/>
      <c r="H24" s="124"/>
      <c r="I24" s="118"/>
    </row>
    <row r="25" spans="1:9" ht="16.5" thickBot="1" x14ac:dyDescent="0.3"/>
    <row r="26" spans="1:9" ht="16.5" thickBot="1" x14ac:dyDescent="0.3">
      <c r="A26" s="129" t="s">
        <v>193</v>
      </c>
    </row>
    <row r="27" spans="1:9" ht="19.5" thickBot="1" x14ac:dyDescent="0.3">
      <c r="A27" s="432" t="s">
        <v>178</v>
      </c>
      <c r="B27" s="433"/>
      <c r="C27" s="433"/>
      <c r="D27" s="434"/>
      <c r="E27" s="110"/>
      <c r="F27" s="110"/>
      <c r="G27" s="110"/>
      <c r="H27" s="110"/>
      <c r="I27" s="415" t="s">
        <v>179</v>
      </c>
    </row>
    <row r="28" spans="1:9" ht="16.5" thickBot="1" x14ac:dyDescent="0.3">
      <c r="A28" s="111"/>
      <c r="B28" s="7" t="s">
        <v>137</v>
      </c>
      <c r="C28" s="7"/>
      <c r="D28" s="7" t="s">
        <v>213</v>
      </c>
      <c r="E28" s="7"/>
      <c r="F28" s="7"/>
      <c r="G28" s="7"/>
      <c r="H28" s="7"/>
      <c r="I28" s="416"/>
    </row>
    <row r="29" spans="1:9" ht="17.25" thickTop="1" thickBot="1" x14ac:dyDescent="0.3">
      <c r="A29" s="111" t="s">
        <v>138</v>
      </c>
      <c r="B29" s="20"/>
      <c r="C29" s="7"/>
      <c r="D29" s="21"/>
      <c r="E29" s="7"/>
      <c r="F29" s="7"/>
      <c r="G29" s="7"/>
      <c r="H29" s="7"/>
      <c r="I29" s="113">
        <f>B31-B29</f>
        <v>0</v>
      </c>
    </row>
    <row r="30" spans="1:9" ht="17.25" thickTop="1" thickBot="1" x14ac:dyDescent="0.3">
      <c r="A30" s="111"/>
      <c r="B30" s="27"/>
      <c r="C30" s="7"/>
      <c r="D30" s="28"/>
      <c r="E30" s="7"/>
      <c r="F30" s="7"/>
      <c r="G30" s="7"/>
      <c r="H30" s="7"/>
      <c r="I30" s="114">
        <f>D29-D31</f>
        <v>0</v>
      </c>
    </row>
    <row r="31" spans="1:9" ht="17.25" thickTop="1" thickBot="1" x14ac:dyDescent="0.3">
      <c r="A31" s="111" t="s">
        <v>139</v>
      </c>
      <c r="B31" s="20"/>
      <c r="C31" s="7"/>
      <c r="D31" s="21"/>
      <c r="E31" s="7"/>
      <c r="F31" s="7"/>
      <c r="G31" s="7"/>
      <c r="H31" s="7"/>
      <c r="I31" s="114" t="e">
        <f>I30/I29</f>
        <v>#DIV/0!</v>
      </c>
    </row>
    <row r="32" spans="1:9" ht="17.25" thickTop="1" thickBot="1" x14ac:dyDescent="0.3">
      <c r="A32" s="111"/>
      <c r="B32" s="7"/>
      <c r="C32" s="7"/>
      <c r="D32" s="7"/>
      <c r="E32" s="7"/>
      <c r="F32" s="7"/>
      <c r="G32" s="7"/>
      <c r="H32" s="7"/>
      <c r="I32" s="114" t="e">
        <f>(B34-B29)*I31</f>
        <v>#DIV/0!</v>
      </c>
    </row>
    <row r="33" spans="1:9" ht="16.5" thickBot="1" x14ac:dyDescent="0.3">
      <c r="A33" s="111"/>
      <c r="B33" s="7"/>
      <c r="C33" s="7"/>
      <c r="D33" s="392" t="s">
        <v>14</v>
      </c>
      <c r="E33" s="393"/>
      <c r="F33" s="393"/>
      <c r="G33" s="394"/>
      <c r="H33" s="7"/>
      <c r="I33" s="115" t="e">
        <f>D29-I32</f>
        <v>#DIV/0!</v>
      </c>
    </row>
    <row r="34" spans="1:9" ht="17.25" thickTop="1" thickBot="1" x14ac:dyDescent="0.3">
      <c r="A34" s="111" t="s">
        <v>140</v>
      </c>
      <c r="B34" s="20"/>
      <c r="C34" s="7"/>
      <c r="D34" s="395"/>
      <c r="E34" s="396"/>
      <c r="F34" s="396"/>
      <c r="G34" s="397"/>
      <c r="H34" s="7"/>
      <c r="I34" s="112"/>
    </row>
    <row r="35" spans="1:9" ht="17.25" thickTop="1" thickBot="1" x14ac:dyDescent="0.3">
      <c r="A35" s="111"/>
      <c r="B35" s="7"/>
      <c r="C35" s="7"/>
      <c r="D35" s="398"/>
      <c r="E35" s="399"/>
      <c r="F35" s="399"/>
      <c r="G35" s="400"/>
      <c r="H35" s="7"/>
      <c r="I35" s="112"/>
    </row>
    <row r="36" spans="1:9" ht="17.25" thickTop="1" thickBot="1" x14ac:dyDescent="0.3">
      <c r="A36" s="122" t="s">
        <v>212</v>
      </c>
      <c r="B36" s="123" t="e">
        <f>I33</f>
        <v>#DIV/0!</v>
      </c>
      <c r="C36" s="401" t="s">
        <v>211</v>
      </c>
      <c r="D36" s="402"/>
      <c r="E36" s="402"/>
      <c r="F36" s="402"/>
      <c r="G36" s="130"/>
      <c r="H36" s="124"/>
      <c r="I36" s="118"/>
    </row>
    <row r="37" spans="1:9" ht="16.5" thickBot="1" x14ac:dyDescent="0.3"/>
    <row r="38" spans="1:9" ht="16.5" thickBot="1" x14ac:dyDescent="0.3">
      <c r="A38" s="129" t="s">
        <v>194</v>
      </c>
    </row>
    <row r="39" spans="1:9" ht="19.5" thickBot="1" x14ac:dyDescent="0.3">
      <c r="A39" s="432" t="s">
        <v>178</v>
      </c>
      <c r="B39" s="433"/>
      <c r="C39" s="433"/>
      <c r="D39" s="434"/>
      <c r="E39" s="110"/>
      <c r="F39" s="110"/>
      <c r="G39" s="110"/>
      <c r="H39" s="110"/>
      <c r="I39" s="415" t="s">
        <v>179</v>
      </c>
    </row>
    <row r="40" spans="1:9" ht="16.5" thickBot="1" x14ac:dyDescent="0.3">
      <c r="A40" s="111"/>
      <c r="B40" s="7" t="s">
        <v>137</v>
      </c>
      <c r="C40" s="7"/>
      <c r="D40" s="7" t="s">
        <v>213</v>
      </c>
      <c r="E40" s="7"/>
      <c r="F40" s="7"/>
      <c r="G40" s="7"/>
      <c r="H40" s="7"/>
      <c r="I40" s="416"/>
    </row>
    <row r="41" spans="1:9" ht="17.25" thickTop="1" thickBot="1" x14ac:dyDescent="0.3">
      <c r="A41" s="111" t="s">
        <v>138</v>
      </c>
      <c r="B41" s="20"/>
      <c r="C41" s="7"/>
      <c r="D41" s="21"/>
      <c r="E41" s="7"/>
      <c r="F41" s="7"/>
      <c r="G41" s="7"/>
      <c r="H41" s="7"/>
      <c r="I41" s="113">
        <f>B43-B41</f>
        <v>0</v>
      </c>
    </row>
    <row r="42" spans="1:9" ht="17.25" thickTop="1" thickBot="1" x14ac:dyDescent="0.3">
      <c r="A42" s="111"/>
      <c r="B42" s="27"/>
      <c r="C42" s="7"/>
      <c r="D42" s="28"/>
      <c r="E42" s="7"/>
      <c r="F42" s="7"/>
      <c r="G42" s="7"/>
      <c r="H42" s="7"/>
      <c r="I42" s="114">
        <f>D41-D43</f>
        <v>0</v>
      </c>
    </row>
    <row r="43" spans="1:9" ht="17.25" thickTop="1" thickBot="1" x14ac:dyDescent="0.3">
      <c r="A43" s="111" t="s">
        <v>139</v>
      </c>
      <c r="B43" s="20"/>
      <c r="C43" s="7"/>
      <c r="D43" s="21"/>
      <c r="E43" s="7"/>
      <c r="F43" s="7"/>
      <c r="G43" s="7"/>
      <c r="H43" s="7"/>
      <c r="I43" s="114" t="e">
        <f>I42/I41</f>
        <v>#DIV/0!</v>
      </c>
    </row>
    <row r="44" spans="1:9" ht="17.25" thickTop="1" thickBot="1" x14ac:dyDescent="0.3">
      <c r="A44" s="111"/>
      <c r="B44" s="7"/>
      <c r="C44" s="7"/>
      <c r="D44" s="7"/>
      <c r="E44" s="7"/>
      <c r="F44" s="7"/>
      <c r="G44" s="7"/>
      <c r="H44" s="7"/>
      <c r="I44" s="114" t="e">
        <f>(B46-B41)*I43</f>
        <v>#DIV/0!</v>
      </c>
    </row>
    <row r="45" spans="1:9" ht="16.5" thickBot="1" x14ac:dyDescent="0.3">
      <c r="A45" s="111"/>
      <c r="B45" s="7"/>
      <c r="C45" s="7"/>
      <c r="D45" s="392" t="s">
        <v>14</v>
      </c>
      <c r="E45" s="393"/>
      <c r="F45" s="393"/>
      <c r="G45" s="394"/>
      <c r="H45" s="7"/>
      <c r="I45" s="115" t="e">
        <f>D41-I44</f>
        <v>#DIV/0!</v>
      </c>
    </row>
    <row r="46" spans="1:9" ht="17.25" thickTop="1" thickBot="1" x14ac:dyDescent="0.3">
      <c r="A46" s="111" t="s">
        <v>140</v>
      </c>
      <c r="B46" s="20"/>
      <c r="C46" s="7"/>
      <c r="D46" s="395"/>
      <c r="E46" s="396"/>
      <c r="F46" s="396"/>
      <c r="G46" s="397"/>
      <c r="H46" s="7"/>
      <c r="I46" s="112"/>
    </row>
    <row r="47" spans="1:9" ht="17.25" thickTop="1" thickBot="1" x14ac:dyDescent="0.3">
      <c r="A47" s="111"/>
      <c r="B47" s="7"/>
      <c r="C47" s="7"/>
      <c r="D47" s="398"/>
      <c r="E47" s="399"/>
      <c r="F47" s="399"/>
      <c r="G47" s="400"/>
      <c r="H47" s="7"/>
      <c r="I47" s="112"/>
    </row>
    <row r="48" spans="1:9" ht="17.25" thickTop="1" thickBot="1" x14ac:dyDescent="0.3">
      <c r="A48" s="122" t="s">
        <v>212</v>
      </c>
      <c r="B48" s="123" t="e">
        <f>I45</f>
        <v>#DIV/0!</v>
      </c>
      <c r="C48" s="401" t="s">
        <v>211</v>
      </c>
      <c r="D48" s="402"/>
      <c r="E48" s="402"/>
      <c r="F48" s="402"/>
      <c r="G48" s="130"/>
      <c r="H48" s="124"/>
      <c r="I48" s="118"/>
    </row>
    <row r="49" spans="1:9" ht="16.5" thickBot="1" x14ac:dyDescent="0.3"/>
    <row r="50" spans="1:9" ht="16.5" thickBot="1" x14ac:dyDescent="0.3">
      <c r="A50" s="129" t="s">
        <v>195</v>
      </c>
    </row>
    <row r="51" spans="1:9" ht="19.5" thickBot="1" x14ac:dyDescent="0.3">
      <c r="A51" s="432" t="s">
        <v>178</v>
      </c>
      <c r="B51" s="433"/>
      <c r="C51" s="433"/>
      <c r="D51" s="434"/>
      <c r="E51" s="110"/>
      <c r="F51" s="110"/>
      <c r="G51" s="110"/>
      <c r="H51" s="110"/>
      <c r="I51" s="415" t="s">
        <v>179</v>
      </c>
    </row>
    <row r="52" spans="1:9" ht="16.5" thickBot="1" x14ac:dyDescent="0.3">
      <c r="A52" s="111"/>
      <c r="B52" s="7" t="s">
        <v>137</v>
      </c>
      <c r="C52" s="7"/>
      <c r="D52" s="7" t="s">
        <v>213</v>
      </c>
      <c r="E52" s="7"/>
      <c r="F52" s="7"/>
      <c r="G52" s="7"/>
      <c r="H52" s="7"/>
      <c r="I52" s="416"/>
    </row>
    <row r="53" spans="1:9" ht="17.25" thickTop="1" thickBot="1" x14ac:dyDescent="0.3">
      <c r="A53" s="111" t="s">
        <v>138</v>
      </c>
      <c r="B53" s="20"/>
      <c r="C53" s="7"/>
      <c r="D53" s="21"/>
      <c r="E53" s="7"/>
      <c r="F53" s="7"/>
      <c r="G53" s="7"/>
      <c r="H53" s="7"/>
      <c r="I53" s="113">
        <f>B55-B53</f>
        <v>0</v>
      </c>
    </row>
    <row r="54" spans="1:9" ht="17.25" thickTop="1" thickBot="1" x14ac:dyDescent="0.3">
      <c r="A54" s="111"/>
      <c r="B54" s="27"/>
      <c r="C54" s="7"/>
      <c r="D54" s="28"/>
      <c r="E54" s="7"/>
      <c r="F54" s="7"/>
      <c r="G54" s="7"/>
      <c r="H54" s="7"/>
      <c r="I54" s="114">
        <f>D53-D55</f>
        <v>0</v>
      </c>
    </row>
    <row r="55" spans="1:9" ht="17.25" thickTop="1" thickBot="1" x14ac:dyDescent="0.3">
      <c r="A55" s="111" t="s">
        <v>139</v>
      </c>
      <c r="B55" s="20"/>
      <c r="C55" s="7"/>
      <c r="D55" s="21"/>
      <c r="E55" s="7"/>
      <c r="F55" s="7"/>
      <c r="G55" s="7"/>
      <c r="H55" s="7"/>
      <c r="I55" s="114" t="e">
        <f>I54/I53</f>
        <v>#DIV/0!</v>
      </c>
    </row>
    <row r="56" spans="1:9" ht="17.25" thickTop="1" thickBot="1" x14ac:dyDescent="0.3">
      <c r="A56" s="111"/>
      <c r="B56" s="7"/>
      <c r="C56" s="7"/>
      <c r="D56" s="7"/>
      <c r="E56" s="7"/>
      <c r="F56" s="7"/>
      <c r="G56" s="7"/>
      <c r="H56" s="7"/>
      <c r="I56" s="114" t="e">
        <f>(B58-B53)*I55</f>
        <v>#DIV/0!</v>
      </c>
    </row>
    <row r="57" spans="1:9" ht="16.5" thickBot="1" x14ac:dyDescent="0.3">
      <c r="A57" s="111"/>
      <c r="B57" s="7"/>
      <c r="C57" s="7"/>
      <c r="D57" s="392" t="s">
        <v>14</v>
      </c>
      <c r="E57" s="393"/>
      <c r="F57" s="393"/>
      <c r="G57" s="394"/>
      <c r="H57" s="7"/>
      <c r="I57" s="115" t="e">
        <f>D53-I56</f>
        <v>#DIV/0!</v>
      </c>
    </row>
    <row r="58" spans="1:9" ht="17.25" thickTop="1" thickBot="1" x14ac:dyDescent="0.3">
      <c r="A58" s="111" t="s">
        <v>140</v>
      </c>
      <c r="B58" s="20"/>
      <c r="C58" s="7"/>
      <c r="D58" s="395"/>
      <c r="E58" s="396"/>
      <c r="F58" s="396"/>
      <c r="G58" s="397"/>
      <c r="H58" s="7"/>
      <c r="I58" s="112"/>
    </row>
    <row r="59" spans="1:9" ht="17.25" thickTop="1" thickBot="1" x14ac:dyDescent="0.3">
      <c r="A59" s="111"/>
      <c r="B59" s="7"/>
      <c r="C59" s="7"/>
      <c r="D59" s="398"/>
      <c r="E59" s="399"/>
      <c r="F59" s="399"/>
      <c r="G59" s="400"/>
      <c r="H59" s="7"/>
      <c r="I59" s="112"/>
    </row>
    <row r="60" spans="1:9" ht="17.25" thickTop="1" thickBot="1" x14ac:dyDescent="0.3">
      <c r="A60" s="122" t="s">
        <v>212</v>
      </c>
      <c r="B60" s="123" t="e">
        <f>I57</f>
        <v>#DIV/0!</v>
      </c>
      <c r="C60" s="401" t="s">
        <v>211</v>
      </c>
      <c r="D60" s="402"/>
      <c r="E60" s="402"/>
      <c r="F60" s="402"/>
      <c r="G60" s="130"/>
      <c r="H60" s="124"/>
      <c r="I60" s="118"/>
    </row>
    <row r="61" spans="1:9" ht="16.5" thickBot="1" x14ac:dyDescent="0.3"/>
    <row r="62" spans="1:9" ht="16.5" thickBot="1" x14ac:dyDescent="0.3">
      <c r="A62" s="129" t="s">
        <v>196</v>
      </c>
    </row>
    <row r="63" spans="1:9" ht="19.5" thickBot="1" x14ac:dyDescent="0.3">
      <c r="A63" s="432" t="s">
        <v>178</v>
      </c>
      <c r="B63" s="433"/>
      <c r="C63" s="433"/>
      <c r="D63" s="434"/>
      <c r="E63" s="110"/>
      <c r="F63" s="110"/>
      <c r="G63" s="110"/>
      <c r="H63" s="110"/>
      <c r="I63" s="415" t="s">
        <v>179</v>
      </c>
    </row>
    <row r="64" spans="1:9" ht="16.5" thickBot="1" x14ac:dyDescent="0.3">
      <c r="A64" s="111"/>
      <c r="B64" s="7" t="s">
        <v>137</v>
      </c>
      <c r="C64" s="7"/>
      <c r="D64" s="7" t="s">
        <v>213</v>
      </c>
      <c r="E64" s="7"/>
      <c r="F64" s="7"/>
      <c r="G64" s="7"/>
      <c r="H64" s="7"/>
      <c r="I64" s="416"/>
    </row>
    <row r="65" spans="1:9" ht="17.25" thickTop="1" thickBot="1" x14ac:dyDescent="0.3">
      <c r="A65" s="111" t="s">
        <v>138</v>
      </c>
      <c r="B65" s="20"/>
      <c r="C65" s="7"/>
      <c r="D65" s="21"/>
      <c r="E65" s="7"/>
      <c r="F65" s="7"/>
      <c r="G65" s="7"/>
      <c r="H65" s="7"/>
      <c r="I65" s="113">
        <f>B67-B65</f>
        <v>0</v>
      </c>
    </row>
    <row r="66" spans="1:9" ht="17.25" thickTop="1" thickBot="1" x14ac:dyDescent="0.3">
      <c r="A66" s="111"/>
      <c r="B66" s="27"/>
      <c r="C66" s="7"/>
      <c r="D66" s="28"/>
      <c r="E66" s="7"/>
      <c r="F66" s="7"/>
      <c r="G66" s="7"/>
      <c r="H66" s="7"/>
      <c r="I66" s="114">
        <f>D65-D67</f>
        <v>0</v>
      </c>
    </row>
    <row r="67" spans="1:9" ht="17.25" thickTop="1" thickBot="1" x14ac:dyDescent="0.3">
      <c r="A67" s="111" t="s">
        <v>139</v>
      </c>
      <c r="B67" s="20"/>
      <c r="C67" s="7"/>
      <c r="D67" s="21"/>
      <c r="E67" s="7"/>
      <c r="F67" s="7"/>
      <c r="G67" s="7"/>
      <c r="H67" s="7"/>
      <c r="I67" s="114" t="e">
        <f>I66/I65</f>
        <v>#DIV/0!</v>
      </c>
    </row>
    <row r="68" spans="1:9" ht="17.25" thickTop="1" thickBot="1" x14ac:dyDescent="0.3">
      <c r="A68" s="111"/>
      <c r="B68" s="7"/>
      <c r="C68" s="7"/>
      <c r="D68" s="7"/>
      <c r="E68" s="7"/>
      <c r="F68" s="7"/>
      <c r="G68" s="7"/>
      <c r="H68" s="7"/>
      <c r="I68" s="114" t="e">
        <f>(B70-B65)*I67</f>
        <v>#DIV/0!</v>
      </c>
    </row>
    <row r="69" spans="1:9" ht="16.5" thickBot="1" x14ac:dyDescent="0.3">
      <c r="A69" s="111"/>
      <c r="B69" s="7"/>
      <c r="C69" s="7"/>
      <c r="D69" s="392" t="s">
        <v>14</v>
      </c>
      <c r="E69" s="393"/>
      <c r="F69" s="393"/>
      <c r="G69" s="394"/>
      <c r="H69" s="7"/>
      <c r="I69" s="115" t="e">
        <f>D65-I68</f>
        <v>#DIV/0!</v>
      </c>
    </row>
    <row r="70" spans="1:9" ht="17.25" thickTop="1" thickBot="1" x14ac:dyDescent="0.3">
      <c r="A70" s="111" t="s">
        <v>140</v>
      </c>
      <c r="B70" s="20"/>
      <c r="C70" s="7"/>
      <c r="D70" s="395"/>
      <c r="E70" s="396"/>
      <c r="F70" s="396"/>
      <c r="G70" s="397"/>
      <c r="H70" s="7"/>
      <c r="I70" s="112"/>
    </row>
    <row r="71" spans="1:9" ht="17.25" thickTop="1" thickBot="1" x14ac:dyDescent="0.3">
      <c r="A71" s="111"/>
      <c r="B71" s="7"/>
      <c r="C71" s="7"/>
      <c r="D71" s="398"/>
      <c r="E71" s="399"/>
      <c r="F71" s="399"/>
      <c r="G71" s="400"/>
      <c r="H71" s="7"/>
      <c r="I71" s="112"/>
    </row>
    <row r="72" spans="1:9" ht="17.25" thickTop="1" thickBot="1" x14ac:dyDescent="0.3">
      <c r="A72" s="122" t="s">
        <v>212</v>
      </c>
      <c r="B72" s="123" t="e">
        <f>I69</f>
        <v>#DIV/0!</v>
      </c>
      <c r="C72" s="401" t="s">
        <v>211</v>
      </c>
      <c r="D72" s="402"/>
      <c r="E72" s="402"/>
      <c r="F72" s="402"/>
      <c r="G72" s="130"/>
      <c r="H72" s="124"/>
      <c r="I72" s="118"/>
    </row>
    <row r="73" spans="1:9" ht="16.5" thickBot="1" x14ac:dyDescent="0.3"/>
    <row r="74" spans="1:9" ht="16.5" thickBot="1" x14ac:dyDescent="0.3">
      <c r="A74" s="129" t="s">
        <v>197</v>
      </c>
    </row>
    <row r="75" spans="1:9" ht="19.5" thickBot="1" x14ac:dyDescent="0.3">
      <c r="A75" s="432" t="s">
        <v>178</v>
      </c>
      <c r="B75" s="433"/>
      <c r="C75" s="433"/>
      <c r="D75" s="434"/>
      <c r="E75" s="110"/>
      <c r="F75" s="110"/>
      <c r="G75" s="110"/>
      <c r="H75" s="110"/>
      <c r="I75" s="415" t="s">
        <v>179</v>
      </c>
    </row>
    <row r="76" spans="1:9" ht="16.5" thickBot="1" x14ac:dyDescent="0.3">
      <c r="A76" s="111"/>
      <c r="B76" s="7" t="s">
        <v>137</v>
      </c>
      <c r="C76" s="7"/>
      <c r="D76" s="7" t="s">
        <v>213</v>
      </c>
      <c r="E76" s="7"/>
      <c r="F76" s="7"/>
      <c r="G76" s="7"/>
      <c r="H76" s="7"/>
      <c r="I76" s="416"/>
    </row>
    <row r="77" spans="1:9" ht="17.25" thickTop="1" thickBot="1" x14ac:dyDescent="0.3">
      <c r="A77" s="111" t="s">
        <v>138</v>
      </c>
      <c r="B77" s="20"/>
      <c r="C77" s="7"/>
      <c r="D77" s="21"/>
      <c r="E77" s="7"/>
      <c r="F77" s="7"/>
      <c r="G77" s="7"/>
      <c r="H77" s="7"/>
      <c r="I77" s="113">
        <f>B79-B77</f>
        <v>0</v>
      </c>
    </row>
    <row r="78" spans="1:9" ht="17.25" thickTop="1" thickBot="1" x14ac:dyDescent="0.3">
      <c r="A78" s="111"/>
      <c r="B78" s="27"/>
      <c r="C78" s="7"/>
      <c r="D78" s="28"/>
      <c r="E78" s="7"/>
      <c r="F78" s="7"/>
      <c r="G78" s="7"/>
      <c r="H78" s="7"/>
      <c r="I78" s="114">
        <f>D77-D79</f>
        <v>0</v>
      </c>
    </row>
    <row r="79" spans="1:9" ht="17.25" thickTop="1" thickBot="1" x14ac:dyDescent="0.3">
      <c r="A79" s="111" t="s">
        <v>139</v>
      </c>
      <c r="B79" s="20"/>
      <c r="C79" s="7"/>
      <c r="D79" s="21"/>
      <c r="E79" s="7"/>
      <c r="F79" s="7"/>
      <c r="G79" s="7"/>
      <c r="H79" s="7"/>
      <c r="I79" s="114" t="e">
        <f>I78/I77</f>
        <v>#DIV/0!</v>
      </c>
    </row>
    <row r="80" spans="1:9" ht="17.25" thickTop="1" thickBot="1" x14ac:dyDescent="0.3">
      <c r="A80" s="111"/>
      <c r="B80" s="7"/>
      <c r="C80" s="7"/>
      <c r="D80" s="7"/>
      <c r="E80" s="7"/>
      <c r="F80" s="7"/>
      <c r="G80" s="7"/>
      <c r="H80" s="7"/>
      <c r="I80" s="114" t="e">
        <f>(B82-B77)*I79</f>
        <v>#DIV/0!</v>
      </c>
    </row>
    <row r="81" spans="1:9" ht="16.5" thickBot="1" x14ac:dyDescent="0.3">
      <c r="A81" s="111"/>
      <c r="B81" s="7"/>
      <c r="C81" s="7"/>
      <c r="D81" s="392" t="s">
        <v>14</v>
      </c>
      <c r="E81" s="393"/>
      <c r="F81" s="393"/>
      <c r="G81" s="394"/>
      <c r="H81" s="7"/>
      <c r="I81" s="115" t="e">
        <f>D77-I80</f>
        <v>#DIV/0!</v>
      </c>
    </row>
    <row r="82" spans="1:9" ht="17.25" thickTop="1" thickBot="1" x14ac:dyDescent="0.3">
      <c r="A82" s="111" t="s">
        <v>140</v>
      </c>
      <c r="B82" s="20"/>
      <c r="C82" s="7"/>
      <c r="D82" s="395"/>
      <c r="E82" s="396"/>
      <c r="F82" s="396"/>
      <c r="G82" s="397"/>
      <c r="H82" s="7"/>
      <c r="I82" s="112"/>
    </row>
    <row r="83" spans="1:9" ht="17.25" thickTop="1" thickBot="1" x14ac:dyDescent="0.3">
      <c r="A83" s="111"/>
      <c r="B83" s="7"/>
      <c r="C83" s="7"/>
      <c r="D83" s="398"/>
      <c r="E83" s="399"/>
      <c r="F83" s="399"/>
      <c r="G83" s="400"/>
      <c r="H83" s="7"/>
      <c r="I83" s="112"/>
    </row>
    <row r="84" spans="1:9" ht="17.25" thickTop="1" thickBot="1" x14ac:dyDescent="0.3">
      <c r="A84" s="122" t="s">
        <v>212</v>
      </c>
      <c r="B84" s="123" t="e">
        <f>I81</f>
        <v>#DIV/0!</v>
      </c>
      <c r="C84" s="401" t="s">
        <v>211</v>
      </c>
      <c r="D84" s="402"/>
      <c r="E84" s="402"/>
      <c r="F84" s="402"/>
      <c r="G84" s="130"/>
      <c r="H84" s="124"/>
      <c r="I84" s="118"/>
    </row>
    <row r="85" spans="1:9" ht="16.5" thickBot="1" x14ac:dyDescent="0.3"/>
    <row r="86" spans="1:9" ht="16.5" thickBot="1" x14ac:dyDescent="0.3">
      <c r="A86" s="129" t="s">
        <v>198</v>
      </c>
    </row>
    <row r="87" spans="1:9" ht="19.5" thickBot="1" x14ac:dyDescent="0.3">
      <c r="A87" s="432" t="s">
        <v>178</v>
      </c>
      <c r="B87" s="433"/>
      <c r="C87" s="433"/>
      <c r="D87" s="434"/>
      <c r="E87" s="110"/>
      <c r="F87" s="110"/>
      <c r="G87" s="110"/>
      <c r="H87" s="110"/>
      <c r="I87" s="415" t="s">
        <v>179</v>
      </c>
    </row>
    <row r="88" spans="1:9" ht="16.5" thickBot="1" x14ac:dyDescent="0.3">
      <c r="A88" s="111"/>
      <c r="B88" s="7" t="s">
        <v>137</v>
      </c>
      <c r="C88" s="7"/>
      <c r="D88" s="7" t="s">
        <v>213</v>
      </c>
      <c r="E88" s="7"/>
      <c r="F88" s="7"/>
      <c r="G88" s="7"/>
      <c r="H88" s="7"/>
      <c r="I88" s="416"/>
    </row>
    <row r="89" spans="1:9" ht="17.25" thickTop="1" thickBot="1" x14ac:dyDescent="0.3">
      <c r="A89" s="111" t="s">
        <v>138</v>
      </c>
      <c r="B89" s="20"/>
      <c r="C89" s="7"/>
      <c r="D89" s="21"/>
      <c r="E89" s="7"/>
      <c r="F89" s="7"/>
      <c r="G89" s="7"/>
      <c r="H89" s="7"/>
      <c r="I89" s="113">
        <f>B91-B89</f>
        <v>0</v>
      </c>
    </row>
    <row r="90" spans="1:9" ht="17.25" thickTop="1" thickBot="1" x14ac:dyDescent="0.3">
      <c r="A90" s="111"/>
      <c r="B90" s="27"/>
      <c r="C90" s="7"/>
      <c r="D90" s="28"/>
      <c r="E90" s="7"/>
      <c r="F90" s="7"/>
      <c r="G90" s="7"/>
      <c r="H90" s="7"/>
      <c r="I90" s="114">
        <f>D89-D91</f>
        <v>0</v>
      </c>
    </row>
    <row r="91" spans="1:9" ht="17.25" thickTop="1" thickBot="1" x14ac:dyDescent="0.3">
      <c r="A91" s="111" t="s">
        <v>139</v>
      </c>
      <c r="B91" s="20"/>
      <c r="C91" s="7"/>
      <c r="D91" s="21"/>
      <c r="E91" s="7"/>
      <c r="F91" s="7"/>
      <c r="G91" s="7"/>
      <c r="H91" s="7"/>
      <c r="I91" s="114" t="e">
        <f>I90/I89</f>
        <v>#DIV/0!</v>
      </c>
    </row>
    <row r="92" spans="1:9" ht="17.25" thickTop="1" thickBot="1" x14ac:dyDescent="0.3">
      <c r="A92" s="111"/>
      <c r="B92" s="7"/>
      <c r="C92" s="7"/>
      <c r="D92" s="7"/>
      <c r="E92" s="7"/>
      <c r="F92" s="7"/>
      <c r="G92" s="7"/>
      <c r="H92" s="7"/>
      <c r="I92" s="114" t="e">
        <f>(B94-B89)*I91</f>
        <v>#DIV/0!</v>
      </c>
    </row>
    <row r="93" spans="1:9" ht="16.5" thickBot="1" x14ac:dyDescent="0.3">
      <c r="A93" s="111"/>
      <c r="B93" s="7"/>
      <c r="C93" s="7"/>
      <c r="D93" s="392" t="s">
        <v>14</v>
      </c>
      <c r="E93" s="393"/>
      <c r="F93" s="393"/>
      <c r="G93" s="394"/>
      <c r="H93" s="7"/>
      <c r="I93" s="115" t="e">
        <f>D89-I92</f>
        <v>#DIV/0!</v>
      </c>
    </row>
    <row r="94" spans="1:9" ht="17.25" thickTop="1" thickBot="1" x14ac:dyDescent="0.3">
      <c r="A94" s="111" t="s">
        <v>140</v>
      </c>
      <c r="B94" s="20"/>
      <c r="C94" s="7"/>
      <c r="D94" s="395"/>
      <c r="E94" s="396"/>
      <c r="F94" s="396"/>
      <c r="G94" s="397"/>
      <c r="H94" s="7"/>
      <c r="I94" s="112"/>
    </row>
    <row r="95" spans="1:9" ht="17.25" thickTop="1" thickBot="1" x14ac:dyDescent="0.3">
      <c r="A95" s="111"/>
      <c r="B95" s="7"/>
      <c r="C95" s="7"/>
      <c r="D95" s="398"/>
      <c r="E95" s="399"/>
      <c r="F95" s="399"/>
      <c r="G95" s="400"/>
      <c r="H95" s="7"/>
      <c r="I95" s="112"/>
    </row>
    <row r="96" spans="1:9" ht="17.25" thickTop="1" thickBot="1" x14ac:dyDescent="0.3">
      <c r="A96" s="122" t="s">
        <v>212</v>
      </c>
      <c r="B96" s="123" t="e">
        <f>I93</f>
        <v>#DIV/0!</v>
      </c>
      <c r="C96" s="401" t="s">
        <v>211</v>
      </c>
      <c r="D96" s="402"/>
      <c r="E96" s="402"/>
      <c r="F96" s="402"/>
      <c r="G96" s="130"/>
      <c r="H96" s="124"/>
      <c r="I96" s="118"/>
    </row>
  </sheetData>
  <mergeCells count="32">
    <mergeCell ref="I75:I76"/>
    <mergeCell ref="D81:G83"/>
    <mergeCell ref="C84:F84"/>
    <mergeCell ref="A87:D87"/>
    <mergeCell ref="I87:I88"/>
    <mergeCell ref="D69:G71"/>
    <mergeCell ref="C72:F72"/>
    <mergeCell ref="D93:G95"/>
    <mergeCell ref="C96:F96"/>
    <mergeCell ref="A75:D75"/>
    <mergeCell ref="A51:D51"/>
    <mergeCell ref="I51:I52"/>
    <mergeCell ref="D57:G59"/>
    <mergeCell ref="C60:F60"/>
    <mergeCell ref="A63:D63"/>
    <mergeCell ref="I63:I64"/>
    <mergeCell ref="C36:F36"/>
    <mergeCell ref="A39:D39"/>
    <mergeCell ref="I39:I40"/>
    <mergeCell ref="D45:G47"/>
    <mergeCell ref="C48:F48"/>
    <mergeCell ref="D21:G23"/>
    <mergeCell ref="C24:F24"/>
    <mergeCell ref="A27:D27"/>
    <mergeCell ref="I27:I28"/>
    <mergeCell ref="D33:G35"/>
    <mergeCell ref="A3:D3"/>
    <mergeCell ref="I3:I4"/>
    <mergeCell ref="C12:F12"/>
    <mergeCell ref="D9:G11"/>
    <mergeCell ref="A15:D15"/>
    <mergeCell ref="I15:I1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J113"/>
  <sheetViews>
    <sheetView topLeftCell="A39" workbookViewId="0">
      <selection activeCell="O32" sqref="O32"/>
    </sheetView>
  </sheetViews>
  <sheetFormatPr defaultRowHeight="15.75" x14ac:dyDescent="0.25"/>
  <cols>
    <col min="1" max="1" width="16.5" bestFit="1" customWidth="1"/>
    <col min="9" max="9" width="19" customWidth="1"/>
  </cols>
  <sheetData>
    <row r="1" spans="1:10" ht="16.5" thickBot="1" x14ac:dyDescent="0.3"/>
    <row r="2" spans="1:10" x14ac:dyDescent="0.25">
      <c r="A2" s="435" t="s">
        <v>237</v>
      </c>
      <c r="B2" s="436"/>
      <c r="C2" s="436"/>
      <c r="D2" s="436"/>
      <c r="E2" s="436"/>
      <c r="F2" s="436"/>
      <c r="G2" s="436"/>
      <c r="H2" s="436"/>
      <c r="I2" s="437"/>
    </row>
    <row r="3" spans="1:10" ht="16.5" thickBot="1" x14ac:dyDescent="0.3">
      <c r="A3" s="438"/>
      <c r="B3" s="439"/>
      <c r="C3" s="439"/>
      <c r="D3" s="439"/>
      <c r="E3" s="439"/>
      <c r="F3" s="439"/>
      <c r="G3" s="439"/>
      <c r="H3" s="439"/>
      <c r="I3" s="440"/>
    </row>
    <row r="4" spans="1:10" ht="16.5" thickBot="1" x14ac:dyDescent="0.3">
      <c r="A4" s="152" t="s">
        <v>223</v>
      </c>
    </row>
    <row r="5" spans="1:10" ht="19.5" thickBot="1" x14ac:dyDescent="0.3">
      <c r="A5" s="447" t="s">
        <v>231</v>
      </c>
      <c r="B5" s="448"/>
      <c r="C5" s="448"/>
      <c r="D5" s="449"/>
      <c r="E5" s="110"/>
      <c r="F5" s="110"/>
      <c r="G5" s="110"/>
      <c r="H5" s="110"/>
      <c r="I5" s="415" t="s">
        <v>179</v>
      </c>
      <c r="J5" s="7"/>
    </row>
    <row r="6" spans="1:10" ht="16.5" thickBot="1" x14ac:dyDescent="0.3">
      <c r="A6" s="111"/>
      <c r="B6" s="7" t="s">
        <v>137</v>
      </c>
      <c r="C6" s="7"/>
      <c r="D6" s="7" t="s">
        <v>213</v>
      </c>
      <c r="E6" s="7"/>
      <c r="F6" s="7"/>
      <c r="G6" s="7"/>
      <c r="H6" s="7"/>
      <c r="I6" s="416"/>
      <c r="J6" s="15"/>
    </row>
    <row r="7" spans="1:10" ht="17.25" thickTop="1" thickBot="1" x14ac:dyDescent="0.3">
      <c r="A7" s="111" t="s">
        <v>138</v>
      </c>
      <c r="B7" s="20"/>
      <c r="C7" s="7"/>
      <c r="D7" s="21"/>
      <c r="E7" s="7"/>
      <c r="F7" s="7"/>
      <c r="G7" s="7"/>
      <c r="H7" s="7"/>
      <c r="I7" s="113">
        <f>B9-B7</f>
        <v>0</v>
      </c>
      <c r="J7" s="15"/>
    </row>
    <row r="8" spans="1:10" ht="17.25" thickTop="1" thickBot="1" x14ac:dyDescent="0.3">
      <c r="A8" s="111"/>
      <c r="B8" s="27"/>
      <c r="C8" s="7"/>
      <c r="D8" s="28"/>
      <c r="E8" s="7"/>
      <c r="F8" s="7"/>
      <c r="G8" s="7"/>
      <c r="H8" s="7"/>
      <c r="I8" s="114">
        <f>D7-D9</f>
        <v>0</v>
      </c>
      <c r="J8" s="15"/>
    </row>
    <row r="9" spans="1:10" ht="17.25" thickTop="1" thickBot="1" x14ac:dyDescent="0.3">
      <c r="A9" s="111" t="s">
        <v>139</v>
      </c>
      <c r="B9" s="20"/>
      <c r="C9" s="7"/>
      <c r="D9" s="21"/>
      <c r="E9" s="7"/>
      <c r="F9" s="7"/>
      <c r="G9" s="7"/>
      <c r="H9" s="7"/>
      <c r="I9" s="114" t="e">
        <f>I8/I7</f>
        <v>#DIV/0!</v>
      </c>
      <c r="J9" s="15"/>
    </row>
    <row r="10" spans="1:10" ht="17.25" thickTop="1" thickBot="1" x14ac:dyDescent="0.3">
      <c r="A10" s="111"/>
      <c r="B10" s="7"/>
      <c r="C10" s="7"/>
      <c r="D10" s="7"/>
      <c r="E10" s="7"/>
      <c r="F10" s="7"/>
      <c r="G10" s="7"/>
      <c r="H10" s="7"/>
      <c r="I10" s="114" t="e">
        <f>(B12-B7)*I9</f>
        <v>#DIV/0!</v>
      </c>
      <c r="J10" s="15"/>
    </row>
    <row r="11" spans="1:10" ht="16.5" thickBot="1" x14ac:dyDescent="0.3">
      <c r="A11" s="111"/>
      <c r="B11" s="7"/>
      <c r="C11" s="7"/>
      <c r="D11" s="392" t="s">
        <v>14</v>
      </c>
      <c r="E11" s="393"/>
      <c r="F11" s="393"/>
      <c r="G11" s="394"/>
      <c r="H11" s="7"/>
      <c r="I11" s="115" t="e">
        <f>D7-I10</f>
        <v>#DIV/0!</v>
      </c>
      <c r="J11" s="15"/>
    </row>
    <row r="12" spans="1:10" ht="17.25" thickTop="1" thickBot="1" x14ac:dyDescent="0.3">
      <c r="A12" s="111" t="s">
        <v>140</v>
      </c>
      <c r="B12" s="20"/>
      <c r="C12" s="7"/>
      <c r="D12" s="395"/>
      <c r="E12" s="396"/>
      <c r="F12" s="396"/>
      <c r="G12" s="397"/>
      <c r="H12" s="7"/>
      <c r="I12" s="112"/>
      <c r="J12" s="15"/>
    </row>
    <row r="13" spans="1:10" ht="17.25" thickTop="1" thickBot="1" x14ac:dyDescent="0.3">
      <c r="A13" s="111"/>
      <c r="B13" s="7"/>
      <c r="C13" s="7"/>
      <c r="D13" s="398"/>
      <c r="E13" s="399"/>
      <c r="F13" s="399"/>
      <c r="G13" s="400"/>
      <c r="H13" s="7"/>
      <c r="I13" s="112"/>
      <c r="J13" s="15"/>
    </row>
    <row r="14" spans="1:10" ht="17.25" thickTop="1" thickBot="1" x14ac:dyDescent="0.3">
      <c r="A14" s="122" t="s">
        <v>245</v>
      </c>
      <c r="B14" s="123" t="e">
        <f>I11</f>
        <v>#DIV/0!</v>
      </c>
      <c r="C14" s="401" t="s">
        <v>211</v>
      </c>
      <c r="D14" s="402"/>
      <c r="E14" s="402"/>
      <c r="F14" s="402"/>
      <c r="G14" s="130"/>
      <c r="H14" s="124"/>
      <c r="I14" s="118"/>
      <c r="J14" s="15"/>
    </row>
    <row r="15" spans="1:10" ht="16.5" thickBot="1" x14ac:dyDescent="0.3"/>
    <row r="16" spans="1:10" ht="16.5" thickBot="1" x14ac:dyDescent="0.3">
      <c r="A16" s="129" t="s">
        <v>224</v>
      </c>
    </row>
    <row r="17" spans="1:9" ht="19.5" thickBot="1" x14ac:dyDescent="0.3">
      <c r="A17" s="447" t="s">
        <v>231</v>
      </c>
      <c r="B17" s="448"/>
      <c r="C17" s="448"/>
      <c r="D17" s="449"/>
      <c r="E17" s="110"/>
      <c r="F17" s="110"/>
      <c r="G17" s="110"/>
      <c r="H17" s="110"/>
      <c r="I17" s="415" t="s">
        <v>179</v>
      </c>
    </row>
    <row r="18" spans="1:9" ht="16.5" thickBot="1" x14ac:dyDescent="0.3">
      <c r="A18" s="111"/>
      <c r="B18" s="7" t="s">
        <v>137</v>
      </c>
      <c r="C18" s="7"/>
      <c r="D18" s="7" t="s">
        <v>213</v>
      </c>
      <c r="E18" s="7"/>
      <c r="F18" s="7"/>
      <c r="G18" s="7"/>
      <c r="H18" s="7"/>
      <c r="I18" s="416"/>
    </row>
    <row r="19" spans="1:9" ht="17.25" thickTop="1" thickBot="1" x14ac:dyDescent="0.3">
      <c r="A19" s="111" t="s">
        <v>138</v>
      </c>
      <c r="B19" s="20"/>
      <c r="C19" s="7"/>
      <c r="D19" s="21"/>
      <c r="E19" s="7"/>
      <c r="F19" s="7"/>
      <c r="G19" s="7"/>
      <c r="H19" s="7"/>
      <c r="I19" s="113">
        <f>B21-B19</f>
        <v>0</v>
      </c>
    </row>
    <row r="20" spans="1:9" ht="17.25" thickTop="1" thickBot="1" x14ac:dyDescent="0.3">
      <c r="A20" s="111"/>
      <c r="B20" s="27"/>
      <c r="C20" s="7"/>
      <c r="D20" s="28"/>
      <c r="E20" s="7"/>
      <c r="F20" s="7"/>
      <c r="G20" s="7"/>
      <c r="H20" s="7"/>
      <c r="I20" s="114">
        <f>D19-D21</f>
        <v>0</v>
      </c>
    </row>
    <row r="21" spans="1:9" ht="17.25" thickTop="1" thickBot="1" x14ac:dyDescent="0.3">
      <c r="A21" s="111" t="s">
        <v>139</v>
      </c>
      <c r="B21" s="20"/>
      <c r="C21" s="7"/>
      <c r="D21" s="21"/>
      <c r="E21" s="7"/>
      <c r="F21" s="7"/>
      <c r="G21" s="7"/>
      <c r="H21" s="7"/>
      <c r="I21" s="114" t="e">
        <f>I20/I19</f>
        <v>#DIV/0!</v>
      </c>
    </row>
    <row r="22" spans="1:9" ht="17.25" thickTop="1" thickBot="1" x14ac:dyDescent="0.3">
      <c r="A22" s="111"/>
      <c r="B22" s="7"/>
      <c r="C22" s="7"/>
      <c r="D22" s="7"/>
      <c r="E22" s="7"/>
      <c r="F22" s="7"/>
      <c r="G22" s="7"/>
      <c r="H22" s="7"/>
      <c r="I22" s="114" t="e">
        <f>(B24-B19)*I21</f>
        <v>#DIV/0!</v>
      </c>
    </row>
    <row r="23" spans="1:9" ht="16.5" thickBot="1" x14ac:dyDescent="0.3">
      <c r="A23" s="111"/>
      <c r="B23" s="7"/>
      <c r="C23" s="7"/>
      <c r="D23" s="392" t="s">
        <v>14</v>
      </c>
      <c r="E23" s="393"/>
      <c r="F23" s="393"/>
      <c r="G23" s="394"/>
      <c r="H23" s="7"/>
      <c r="I23" s="115" t="e">
        <f>D19-I22</f>
        <v>#DIV/0!</v>
      </c>
    </row>
    <row r="24" spans="1:9" ht="17.25" thickTop="1" thickBot="1" x14ac:dyDescent="0.3">
      <c r="A24" s="111" t="s">
        <v>140</v>
      </c>
      <c r="B24" s="20"/>
      <c r="C24" s="7"/>
      <c r="D24" s="395"/>
      <c r="E24" s="396"/>
      <c r="F24" s="396"/>
      <c r="G24" s="397"/>
      <c r="H24" s="7"/>
      <c r="I24" s="112"/>
    </row>
    <row r="25" spans="1:9" ht="17.25" thickTop="1" thickBot="1" x14ac:dyDescent="0.3">
      <c r="A25" s="111"/>
      <c r="B25" s="7"/>
      <c r="C25" s="7"/>
      <c r="D25" s="398"/>
      <c r="E25" s="399"/>
      <c r="F25" s="399"/>
      <c r="G25" s="400"/>
      <c r="H25" s="7"/>
      <c r="I25" s="112"/>
    </row>
    <row r="26" spans="1:9" ht="17.25" thickTop="1" thickBot="1" x14ac:dyDescent="0.3">
      <c r="A26" s="122" t="s">
        <v>245</v>
      </c>
      <c r="B26" s="123" t="e">
        <f>I23</f>
        <v>#DIV/0!</v>
      </c>
      <c r="C26" s="401" t="s">
        <v>211</v>
      </c>
      <c r="D26" s="402"/>
      <c r="E26" s="402"/>
      <c r="F26" s="402"/>
      <c r="G26" s="130"/>
      <c r="H26" s="124"/>
      <c r="I26" s="118"/>
    </row>
    <row r="27" spans="1:9" x14ac:dyDescent="0.25">
      <c r="A27" s="7"/>
      <c r="B27" s="153"/>
      <c r="C27" s="154"/>
      <c r="D27" s="154"/>
      <c r="E27" s="154"/>
      <c r="F27" s="154"/>
      <c r="G27" s="154"/>
      <c r="H27" s="7"/>
    </row>
    <row r="28" spans="1:9" x14ac:dyDescent="0.25">
      <c r="A28" s="7"/>
      <c r="B28" s="153"/>
      <c r="C28" s="154"/>
      <c r="D28" s="154"/>
      <c r="E28" s="154"/>
      <c r="F28" s="154"/>
      <c r="G28" s="154"/>
      <c r="H28" s="7"/>
    </row>
    <row r="29" spans="1:9" ht="16.5" thickBot="1" x14ac:dyDescent="0.3">
      <c r="A29" s="7"/>
      <c r="B29" s="153"/>
      <c r="C29" s="154"/>
      <c r="D29" s="154"/>
      <c r="E29" s="154"/>
      <c r="F29" s="154"/>
      <c r="G29" s="154"/>
      <c r="H29" s="7"/>
    </row>
    <row r="30" spans="1:9" ht="15.75" customHeight="1" x14ac:dyDescent="0.25">
      <c r="A30" s="441" t="s">
        <v>238</v>
      </c>
      <c r="B30" s="442"/>
      <c r="C30" s="442"/>
      <c r="D30" s="442"/>
      <c r="E30" s="442"/>
      <c r="F30" s="442"/>
      <c r="G30" s="442"/>
      <c r="H30" s="442"/>
      <c r="I30" s="443"/>
    </row>
    <row r="31" spans="1:9" ht="16.5" customHeight="1" thickBot="1" x14ac:dyDescent="0.3">
      <c r="A31" s="444"/>
      <c r="B31" s="445"/>
      <c r="C31" s="445"/>
      <c r="D31" s="445"/>
      <c r="E31" s="445"/>
      <c r="F31" s="445"/>
      <c r="G31" s="445"/>
      <c r="H31" s="445"/>
      <c r="I31" s="446"/>
    </row>
    <row r="32" spans="1:9" ht="16.5" thickBot="1" x14ac:dyDescent="0.3">
      <c r="A32" s="129" t="s">
        <v>225</v>
      </c>
    </row>
    <row r="33" spans="1:9" ht="19.5" thickBot="1" x14ac:dyDescent="0.3">
      <c r="A33" s="447" t="s">
        <v>231</v>
      </c>
      <c r="B33" s="448"/>
      <c r="C33" s="448"/>
      <c r="D33" s="449"/>
      <c r="E33" s="110"/>
      <c r="F33" s="110"/>
      <c r="G33" s="110"/>
      <c r="H33" s="110"/>
      <c r="I33" s="415" t="s">
        <v>179</v>
      </c>
    </row>
    <row r="34" spans="1:9" ht="16.5" thickBot="1" x14ac:dyDescent="0.3">
      <c r="A34" s="111"/>
      <c r="B34" s="7" t="s">
        <v>137</v>
      </c>
      <c r="C34" s="7"/>
      <c r="D34" s="7" t="s">
        <v>213</v>
      </c>
      <c r="E34" s="7"/>
      <c r="F34" s="7"/>
      <c r="G34" s="7"/>
      <c r="H34" s="7"/>
      <c r="I34" s="416"/>
    </row>
    <row r="35" spans="1:9" ht="17.25" thickTop="1" thickBot="1" x14ac:dyDescent="0.3">
      <c r="A35" s="111" t="s">
        <v>138</v>
      </c>
      <c r="B35" s="20"/>
      <c r="C35" s="7"/>
      <c r="D35" s="21"/>
      <c r="E35" s="7"/>
      <c r="F35" s="7"/>
      <c r="G35" s="7"/>
      <c r="H35" s="7"/>
      <c r="I35" s="113">
        <f>B37-B35</f>
        <v>0</v>
      </c>
    </row>
    <row r="36" spans="1:9" ht="17.25" thickTop="1" thickBot="1" x14ac:dyDescent="0.3">
      <c r="A36" s="111"/>
      <c r="B36" s="27"/>
      <c r="C36" s="7"/>
      <c r="D36" s="28"/>
      <c r="E36" s="7"/>
      <c r="F36" s="7"/>
      <c r="G36" s="7"/>
      <c r="H36" s="7"/>
      <c r="I36" s="114">
        <f>D35-D37</f>
        <v>0</v>
      </c>
    </row>
    <row r="37" spans="1:9" ht="17.25" thickTop="1" thickBot="1" x14ac:dyDescent="0.3">
      <c r="A37" s="111" t="s">
        <v>139</v>
      </c>
      <c r="B37" s="20"/>
      <c r="C37" s="7"/>
      <c r="D37" s="21"/>
      <c r="E37" s="7"/>
      <c r="F37" s="7"/>
      <c r="G37" s="7"/>
      <c r="H37" s="7"/>
      <c r="I37" s="114" t="e">
        <f>I36/I35</f>
        <v>#DIV/0!</v>
      </c>
    </row>
    <row r="38" spans="1:9" ht="17.25" thickTop="1" thickBot="1" x14ac:dyDescent="0.3">
      <c r="A38" s="111"/>
      <c r="B38" s="7"/>
      <c r="C38" s="7"/>
      <c r="D38" s="7"/>
      <c r="E38" s="7"/>
      <c r="F38" s="7"/>
      <c r="G38" s="7"/>
      <c r="H38" s="7"/>
      <c r="I38" s="114" t="e">
        <f>(B40-B35)*I37</f>
        <v>#DIV/0!</v>
      </c>
    </row>
    <row r="39" spans="1:9" ht="16.5" thickBot="1" x14ac:dyDescent="0.3">
      <c r="A39" s="111"/>
      <c r="B39" s="7"/>
      <c r="C39" s="7"/>
      <c r="D39" s="392" t="s">
        <v>14</v>
      </c>
      <c r="E39" s="393"/>
      <c r="F39" s="393"/>
      <c r="G39" s="394"/>
      <c r="H39" s="7"/>
      <c r="I39" s="115" t="e">
        <f>D35-I38</f>
        <v>#DIV/0!</v>
      </c>
    </row>
    <row r="40" spans="1:9" ht="17.25" thickTop="1" thickBot="1" x14ac:dyDescent="0.3">
      <c r="A40" s="111" t="s">
        <v>140</v>
      </c>
      <c r="B40" s="20"/>
      <c r="C40" s="7"/>
      <c r="D40" s="395"/>
      <c r="E40" s="396"/>
      <c r="F40" s="396"/>
      <c r="G40" s="397"/>
      <c r="H40" s="7"/>
      <c r="I40" s="112"/>
    </row>
    <row r="41" spans="1:9" ht="17.25" thickTop="1" thickBot="1" x14ac:dyDescent="0.3">
      <c r="A41" s="111"/>
      <c r="B41" s="7"/>
      <c r="C41" s="7"/>
      <c r="D41" s="398"/>
      <c r="E41" s="399"/>
      <c r="F41" s="399"/>
      <c r="G41" s="400"/>
      <c r="H41" s="7"/>
      <c r="I41" s="112"/>
    </row>
    <row r="42" spans="1:9" ht="17.25" thickTop="1" thickBot="1" x14ac:dyDescent="0.3">
      <c r="A42" s="122" t="s">
        <v>245</v>
      </c>
      <c r="B42" s="123" t="e">
        <f>I39</f>
        <v>#DIV/0!</v>
      </c>
      <c r="C42" s="401" t="s">
        <v>211</v>
      </c>
      <c r="D42" s="402"/>
      <c r="E42" s="402"/>
      <c r="F42" s="402"/>
      <c r="G42" s="130"/>
      <c r="H42" s="124"/>
      <c r="I42" s="118"/>
    </row>
    <row r="43" spans="1:9" ht="16.5" thickBot="1" x14ac:dyDescent="0.3"/>
    <row r="44" spans="1:9" ht="16.5" thickBot="1" x14ac:dyDescent="0.3">
      <c r="A44" s="129" t="s">
        <v>226</v>
      </c>
    </row>
    <row r="45" spans="1:9" ht="19.5" thickBot="1" x14ac:dyDescent="0.3">
      <c r="A45" s="447" t="s">
        <v>231</v>
      </c>
      <c r="B45" s="448"/>
      <c r="C45" s="448"/>
      <c r="D45" s="449"/>
      <c r="E45" s="110"/>
      <c r="F45" s="110"/>
      <c r="G45" s="110"/>
      <c r="H45" s="110"/>
      <c r="I45" s="415" t="s">
        <v>179</v>
      </c>
    </row>
    <row r="46" spans="1:9" ht="16.5" thickBot="1" x14ac:dyDescent="0.3">
      <c r="A46" s="111"/>
      <c r="B46" s="7" t="s">
        <v>137</v>
      </c>
      <c r="C46" s="7"/>
      <c r="D46" s="7" t="s">
        <v>213</v>
      </c>
      <c r="E46" s="7"/>
      <c r="F46" s="7"/>
      <c r="G46" s="7"/>
      <c r="H46" s="7"/>
      <c r="I46" s="416"/>
    </row>
    <row r="47" spans="1:9" ht="17.25" thickTop="1" thickBot="1" x14ac:dyDescent="0.3">
      <c r="A47" s="111" t="s">
        <v>138</v>
      </c>
      <c r="B47" s="20"/>
      <c r="C47" s="7"/>
      <c r="D47" s="21"/>
      <c r="E47" s="7"/>
      <c r="F47" s="7"/>
      <c r="G47" s="7"/>
      <c r="H47" s="7"/>
      <c r="I47" s="113">
        <f>B49-B47</f>
        <v>0</v>
      </c>
    </row>
    <row r="48" spans="1:9" ht="17.25" thickTop="1" thickBot="1" x14ac:dyDescent="0.3">
      <c r="A48" s="111"/>
      <c r="B48" s="27"/>
      <c r="C48" s="7"/>
      <c r="D48" s="28"/>
      <c r="E48" s="7"/>
      <c r="F48" s="7"/>
      <c r="G48" s="7"/>
      <c r="H48" s="7"/>
      <c r="I48" s="114">
        <f>D47-D49</f>
        <v>0</v>
      </c>
    </row>
    <row r="49" spans="1:9" ht="17.25" thickTop="1" thickBot="1" x14ac:dyDescent="0.3">
      <c r="A49" s="111" t="s">
        <v>139</v>
      </c>
      <c r="B49" s="20"/>
      <c r="C49" s="7"/>
      <c r="D49" s="21"/>
      <c r="E49" s="7"/>
      <c r="F49" s="7"/>
      <c r="G49" s="7"/>
      <c r="H49" s="7"/>
      <c r="I49" s="114" t="e">
        <f>I48/I47</f>
        <v>#DIV/0!</v>
      </c>
    </row>
    <row r="50" spans="1:9" ht="17.25" thickTop="1" thickBot="1" x14ac:dyDescent="0.3">
      <c r="A50" s="111"/>
      <c r="B50" s="7"/>
      <c r="C50" s="7"/>
      <c r="D50" s="7"/>
      <c r="E50" s="7"/>
      <c r="F50" s="7"/>
      <c r="G50" s="7"/>
      <c r="H50" s="7"/>
      <c r="I50" s="114" t="e">
        <f>(B52-B47)*I49</f>
        <v>#DIV/0!</v>
      </c>
    </row>
    <row r="51" spans="1:9" ht="16.5" thickBot="1" x14ac:dyDescent="0.3">
      <c r="A51" s="111"/>
      <c r="B51" s="7"/>
      <c r="C51" s="7"/>
      <c r="D51" s="392" t="s">
        <v>14</v>
      </c>
      <c r="E51" s="393"/>
      <c r="F51" s="393"/>
      <c r="G51" s="394"/>
      <c r="H51" s="7"/>
      <c r="I51" s="115" t="e">
        <f>D47-I50</f>
        <v>#DIV/0!</v>
      </c>
    </row>
    <row r="52" spans="1:9" ht="17.25" thickTop="1" thickBot="1" x14ac:dyDescent="0.3">
      <c r="A52" s="111" t="s">
        <v>140</v>
      </c>
      <c r="B52" s="20"/>
      <c r="C52" s="7"/>
      <c r="D52" s="395"/>
      <c r="E52" s="396"/>
      <c r="F52" s="396"/>
      <c r="G52" s="397"/>
      <c r="H52" s="7"/>
      <c r="I52" s="112"/>
    </row>
    <row r="53" spans="1:9" ht="17.25" thickTop="1" thickBot="1" x14ac:dyDescent="0.3">
      <c r="A53" s="111"/>
      <c r="B53" s="7"/>
      <c r="C53" s="7"/>
      <c r="D53" s="398"/>
      <c r="E53" s="399"/>
      <c r="F53" s="399"/>
      <c r="G53" s="400"/>
      <c r="H53" s="7"/>
      <c r="I53" s="112"/>
    </row>
    <row r="54" spans="1:9" ht="17.25" thickTop="1" thickBot="1" x14ac:dyDescent="0.3">
      <c r="A54" s="122" t="s">
        <v>245</v>
      </c>
      <c r="B54" s="123" t="e">
        <f>I51</f>
        <v>#DIV/0!</v>
      </c>
      <c r="C54" s="401" t="s">
        <v>211</v>
      </c>
      <c r="D54" s="402"/>
      <c r="E54" s="402"/>
      <c r="F54" s="402"/>
      <c r="G54" s="130"/>
      <c r="H54" s="124"/>
      <c r="I54" s="118"/>
    </row>
    <row r="55" spans="1:9" x14ac:dyDescent="0.25">
      <c r="A55" s="7"/>
      <c r="B55" s="153"/>
      <c r="C55" s="154"/>
      <c r="D55" s="154"/>
      <c r="E55" s="154"/>
      <c r="F55" s="154"/>
      <c r="G55" s="154"/>
      <c r="H55" s="7"/>
    </row>
    <row r="56" spans="1:9" x14ac:dyDescent="0.25">
      <c r="A56" s="7"/>
      <c r="B56" s="153"/>
      <c r="C56" s="154"/>
      <c r="D56" s="154"/>
      <c r="E56" s="154"/>
      <c r="F56" s="154"/>
      <c r="G56" s="154"/>
      <c r="H56" s="7"/>
    </row>
    <row r="57" spans="1:9" ht="16.5" thickBot="1" x14ac:dyDescent="0.3">
      <c r="A57" s="7"/>
      <c r="B57" s="153"/>
      <c r="C57" s="154"/>
      <c r="D57" s="154"/>
      <c r="E57" s="154"/>
      <c r="F57" s="154"/>
      <c r="G57" s="154"/>
      <c r="H57" s="7"/>
    </row>
    <row r="58" spans="1:9" ht="15.75" customHeight="1" x14ac:dyDescent="0.25">
      <c r="A58" s="441" t="s">
        <v>239</v>
      </c>
      <c r="B58" s="442"/>
      <c r="C58" s="442"/>
      <c r="D58" s="442"/>
      <c r="E58" s="442"/>
      <c r="F58" s="442"/>
      <c r="G58" s="442"/>
      <c r="H58" s="442"/>
      <c r="I58" s="443"/>
    </row>
    <row r="59" spans="1:9" ht="16.5" customHeight="1" thickBot="1" x14ac:dyDescent="0.3">
      <c r="A59" s="444"/>
      <c r="B59" s="445"/>
      <c r="C59" s="445"/>
      <c r="D59" s="445"/>
      <c r="E59" s="445"/>
      <c r="F59" s="445"/>
      <c r="G59" s="445"/>
      <c r="H59" s="445"/>
      <c r="I59" s="446"/>
    </row>
    <row r="60" spans="1:9" ht="16.5" thickBot="1" x14ac:dyDescent="0.3">
      <c r="A60" s="129" t="s">
        <v>227</v>
      </c>
    </row>
    <row r="61" spans="1:9" ht="19.5" thickBot="1" x14ac:dyDescent="0.3">
      <c r="A61" s="447" t="s">
        <v>231</v>
      </c>
      <c r="B61" s="448"/>
      <c r="C61" s="448"/>
      <c r="D61" s="449"/>
      <c r="E61" s="110"/>
      <c r="F61" s="110"/>
      <c r="G61" s="110"/>
      <c r="H61" s="110"/>
      <c r="I61" s="415" t="s">
        <v>179</v>
      </c>
    </row>
    <row r="62" spans="1:9" ht="16.5" thickBot="1" x14ac:dyDescent="0.3">
      <c r="A62" s="111"/>
      <c r="B62" s="7" t="s">
        <v>137</v>
      </c>
      <c r="C62" s="7"/>
      <c r="D62" s="7" t="s">
        <v>213</v>
      </c>
      <c r="E62" s="7"/>
      <c r="F62" s="7"/>
      <c r="G62" s="7"/>
      <c r="H62" s="7"/>
      <c r="I62" s="416"/>
    </row>
    <row r="63" spans="1:9" ht="17.25" thickTop="1" thickBot="1" x14ac:dyDescent="0.3">
      <c r="A63" s="111" t="s">
        <v>138</v>
      </c>
      <c r="B63" s="20"/>
      <c r="C63" s="7"/>
      <c r="D63" s="21"/>
      <c r="E63" s="7"/>
      <c r="F63" s="7"/>
      <c r="G63" s="7"/>
      <c r="H63" s="7"/>
      <c r="I63" s="113">
        <f>B65-B63</f>
        <v>0</v>
      </c>
    </row>
    <row r="64" spans="1:9" ht="17.25" thickTop="1" thickBot="1" x14ac:dyDescent="0.3">
      <c r="A64" s="111"/>
      <c r="B64" s="27"/>
      <c r="C64" s="7"/>
      <c r="D64" s="28"/>
      <c r="E64" s="7"/>
      <c r="F64" s="7"/>
      <c r="G64" s="7"/>
      <c r="H64" s="7"/>
      <c r="I64" s="114">
        <f>D63-D65</f>
        <v>0</v>
      </c>
    </row>
    <row r="65" spans="1:9" ht="17.25" thickTop="1" thickBot="1" x14ac:dyDescent="0.3">
      <c r="A65" s="111" t="s">
        <v>139</v>
      </c>
      <c r="B65" s="20"/>
      <c r="C65" s="7"/>
      <c r="D65" s="21"/>
      <c r="E65" s="7"/>
      <c r="F65" s="7"/>
      <c r="G65" s="7"/>
      <c r="H65" s="7"/>
      <c r="I65" s="114" t="e">
        <f>I64/I63</f>
        <v>#DIV/0!</v>
      </c>
    </row>
    <row r="66" spans="1:9" ht="17.25" thickTop="1" thickBot="1" x14ac:dyDescent="0.3">
      <c r="A66" s="111"/>
      <c r="B66" s="7"/>
      <c r="C66" s="7"/>
      <c r="D66" s="7"/>
      <c r="E66" s="7"/>
      <c r="F66" s="7"/>
      <c r="G66" s="7"/>
      <c r="H66" s="7"/>
      <c r="I66" s="114" t="e">
        <f>(B68-B63)*I65</f>
        <v>#DIV/0!</v>
      </c>
    </row>
    <row r="67" spans="1:9" ht="16.5" thickBot="1" x14ac:dyDescent="0.3">
      <c r="A67" s="111"/>
      <c r="B67" s="7"/>
      <c r="C67" s="7"/>
      <c r="D67" s="392" t="s">
        <v>14</v>
      </c>
      <c r="E67" s="393"/>
      <c r="F67" s="393"/>
      <c r="G67" s="394"/>
      <c r="H67" s="7"/>
      <c r="I67" s="115" t="e">
        <f>D63-I66</f>
        <v>#DIV/0!</v>
      </c>
    </row>
    <row r="68" spans="1:9" ht="17.25" thickTop="1" thickBot="1" x14ac:dyDescent="0.3">
      <c r="A68" s="111" t="s">
        <v>140</v>
      </c>
      <c r="B68" s="20"/>
      <c r="C68" s="7"/>
      <c r="D68" s="395"/>
      <c r="E68" s="396"/>
      <c r="F68" s="396"/>
      <c r="G68" s="397"/>
      <c r="H68" s="7"/>
      <c r="I68" s="112"/>
    </row>
    <row r="69" spans="1:9" ht="17.25" thickTop="1" thickBot="1" x14ac:dyDescent="0.3">
      <c r="A69" s="111"/>
      <c r="B69" s="7"/>
      <c r="C69" s="7"/>
      <c r="D69" s="398"/>
      <c r="E69" s="399"/>
      <c r="F69" s="399"/>
      <c r="G69" s="400"/>
      <c r="H69" s="7"/>
      <c r="I69" s="112"/>
    </row>
    <row r="70" spans="1:9" ht="17.25" thickTop="1" thickBot="1" x14ac:dyDescent="0.3">
      <c r="A70" s="122" t="s">
        <v>245</v>
      </c>
      <c r="B70" s="123" t="e">
        <f>I67</f>
        <v>#DIV/0!</v>
      </c>
      <c r="C70" s="401" t="s">
        <v>211</v>
      </c>
      <c r="D70" s="402"/>
      <c r="E70" s="402"/>
      <c r="F70" s="402"/>
      <c r="G70" s="130"/>
      <c r="H70" s="124"/>
      <c r="I70" s="118"/>
    </row>
    <row r="71" spans="1:9" ht="16.5" thickBot="1" x14ac:dyDescent="0.3"/>
    <row r="72" spans="1:9" ht="16.5" thickBot="1" x14ac:dyDescent="0.3">
      <c r="A72" s="129" t="s">
        <v>228</v>
      </c>
    </row>
    <row r="73" spans="1:9" ht="19.5" thickBot="1" x14ac:dyDescent="0.3">
      <c r="A73" s="447" t="s">
        <v>231</v>
      </c>
      <c r="B73" s="448"/>
      <c r="C73" s="448"/>
      <c r="D73" s="449"/>
      <c r="E73" s="110"/>
      <c r="F73" s="110"/>
      <c r="G73" s="110"/>
      <c r="H73" s="110"/>
      <c r="I73" s="415" t="s">
        <v>179</v>
      </c>
    </row>
    <row r="74" spans="1:9" ht="16.5" thickBot="1" x14ac:dyDescent="0.3">
      <c r="A74" s="111"/>
      <c r="B74" s="7" t="s">
        <v>137</v>
      </c>
      <c r="C74" s="7"/>
      <c r="D74" s="7" t="s">
        <v>213</v>
      </c>
      <c r="E74" s="7"/>
      <c r="F74" s="7"/>
      <c r="G74" s="7"/>
      <c r="H74" s="7"/>
      <c r="I74" s="416"/>
    </row>
    <row r="75" spans="1:9" ht="17.25" thickTop="1" thickBot="1" x14ac:dyDescent="0.3">
      <c r="A75" s="111" t="s">
        <v>138</v>
      </c>
      <c r="B75" s="20"/>
      <c r="C75" s="7"/>
      <c r="D75" s="21"/>
      <c r="E75" s="7"/>
      <c r="F75" s="7"/>
      <c r="G75" s="7"/>
      <c r="H75" s="7"/>
      <c r="I75" s="113">
        <f>B77-B75</f>
        <v>0</v>
      </c>
    </row>
    <row r="76" spans="1:9" ht="17.25" thickTop="1" thickBot="1" x14ac:dyDescent="0.3">
      <c r="A76" s="111"/>
      <c r="B76" s="27"/>
      <c r="C76" s="7"/>
      <c r="D76" s="28"/>
      <c r="E76" s="7"/>
      <c r="F76" s="7"/>
      <c r="G76" s="7"/>
      <c r="H76" s="7"/>
      <c r="I76" s="114">
        <f>D75-D77</f>
        <v>0</v>
      </c>
    </row>
    <row r="77" spans="1:9" ht="17.25" thickTop="1" thickBot="1" x14ac:dyDescent="0.3">
      <c r="A77" s="111" t="s">
        <v>139</v>
      </c>
      <c r="B77" s="20"/>
      <c r="C77" s="7"/>
      <c r="D77" s="21"/>
      <c r="E77" s="7"/>
      <c r="F77" s="7"/>
      <c r="G77" s="7"/>
      <c r="H77" s="7"/>
      <c r="I77" s="114" t="e">
        <f>I76/I75</f>
        <v>#DIV/0!</v>
      </c>
    </row>
    <row r="78" spans="1:9" ht="17.25" thickTop="1" thickBot="1" x14ac:dyDescent="0.3">
      <c r="A78" s="111"/>
      <c r="B78" s="7"/>
      <c r="C78" s="7"/>
      <c r="D78" s="7"/>
      <c r="E78" s="7"/>
      <c r="F78" s="7"/>
      <c r="G78" s="7"/>
      <c r="H78" s="7"/>
      <c r="I78" s="114" t="e">
        <f>(B80-B75)*I77</f>
        <v>#DIV/0!</v>
      </c>
    </row>
    <row r="79" spans="1:9" ht="16.5" thickBot="1" x14ac:dyDescent="0.3">
      <c r="A79" s="111"/>
      <c r="B79" s="7"/>
      <c r="C79" s="7"/>
      <c r="D79" s="392" t="s">
        <v>14</v>
      </c>
      <c r="E79" s="393"/>
      <c r="F79" s="393"/>
      <c r="G79" s="394"/>
      <c r="H79" s="7"/>
      <c r="I79" s="115" t="e">
        <f>D75-I78</f>
        <v>#DIV/0!</v>
      </c>
    </row>
    <row r="80" spans="1:9" ht="17.25" thickTop="1" thickBot="1" x14ac:dyDescent="0.3">
      <c r="A80" s="111" t="s">
        <v>140</v>
      </c>
      <c r="B80" s="20"/>
      <c r="C80" s="7"/>
      <c r="D80" s="395"/>
      <c r="E80" s="396"/>
      <c r="F80" s="396"/>
      <c r="G80" s="397"/>
      <c r="H80" s="7"/>
      <c r="I80" s="112"/>
    </row>
    <row r="81" spans="1:9" ht="17.25" thickTop="1" thickBot="1" x14ac:dyDescent="0.3">
      <c r="A81" s="111"/>
      <c r="B81" s="7"/>
      <c r="C81" s="7"/>
      <c r="D81" s="398"/>
      <c r="E81" s="399"/>
      <c r="F81" s="399"/>
      <c r="G81" s="400"/>
      <c r="H81" s="7"/>
      <c r="I81" s="112"/>
    </row>
    <row r="82" spans="1:9" ht="17.25" thickTop="1" thickBot="1" x14ac:dyDescent="0.3">
      <c r="A82" s="122" t="s">
        <v>245</v>
      </c>
      <c r="B82" s="123" t="e">
        <f>I79</f>
        <v>#DIV/0!</v>
      </c>
      <c r="C82" s="401" t="s">
        <v>211</v>
      </c>
      <c r="D82" s="402"/>
      <c r="E82" s="402"/>
      <c r="F82" s="402"/>
      <c r="G82" s="130"/>
      <c r="H82" s="124"/>
      <c r="I82" s="118"/>
    </row>
    <row r="83" spans="1:9" x14ac:dyDescent="0.25">
      <c r="A83" s="7"/>
      <c r="B83" s="153"/>
      <c r="C83" s="154"/>
      <c r="D83" s="154"/>
      <c r="E83" s="154"/>
      <c r="F83" s="154"/>
      <c r="G83" s="154"/>
      <c r="H83" s="7"/>
    </row>
    <row r="84" spans="1:9" x14ac:dyDescent="0.25">
      <c r="A84" s="7"/>
      <c r="B84" s="153"/>
      <c r="C84" s="154"/>
      <c r="D84" s="154"/>
      <c r="E84" s="154"/>
      <c r="F84" s="154"/>
      <c r="G84" s="154"/>
      <c r="H84" s="7"/>
    </row>
    <row r="85" spans="1:9" x14ac:dyDescent="0.25">
      <c r="A85" s="7"/>
      <c r="B85" s="153"/>
      <c r="C85" s="154"/>
      <c r="D85" s="154"/>
      <c r="E85" s="154"/>
      <c r="F85" s="154"/>
      <c r="G85" s="154"/>
      <c r="H85" s="7"/>
    </row>
    <row r="86" spans="1:9" x14ac:dyDescent="0.25">
      <c r="A86" s="7"/>
      <c r="B86" s="153"/>
      <c r="C86" s="154"/>
      <c r="D86" s="154"/>
      <c r="E86" s="154"/>
      <c r="F86" s="154"/>
      <c r="G86" s="154"/>
      <c r="H86" s="7"/>
    </row>
    <row r="87" spans="1:9" x14ac:dyDescent="0.25">
      <c r="A87" s="7"/>
      <c r="B87" s="153"/>
      <c r="C87" s="154"/>
      <c r="D87" s="154"/>
      <c r="E87" s="154"/>
      <c r="F87" s="154"/>
      <c r="G87" s="154"/>
      <c r="H87" s="7"/>
    </row>
    <row r="88" spans="1:9" x14ac:dyDescent="0.25">
      <c r="A88" s="7"/>
      <c r="B88" s="153"/>
      <c r="C88" s="154"/>
      <c r="D88" s="154"/>
      <c r="E88" s="154"/>
      <c r="F88" s="154"/>
      <c r="G88" s="154"/>
      <c r="H88" s="7"/>
    </row>
    <row r="89" spans="1:9" x14ac:dyDescent="0.25">
      <c r="A89" s="7"/>
      <c r="B89" s="153"/>
      <c r="C89" s="154"/>
      <c r="D89" s="154"/>
      <c r="E89" s="154"/>
      <c r="F89" s="154"/>
      <c r="G89" s="154"/>
      <c r="H89" s="7"/>
    </row>
    <row r="91" spans="1:9" x14ac:dyDescent="0.25">
      <c r="A91" s="109"/>
    </row>
    <row r="92" spans="1:9" ht="18.75" x14ac:dyDescent="0.25">
      <c r="A92" s="156"/>
      <c r="B92" s="156"/>
      <c r="C92" s="156"/>
      <c r="D92" s="156"/>
      <c r="E92" s="7"/>
      <c r="F92" s="7"/>
      <c r="G92" s="7"/>
      <c r="H92" s="7"/>
      <c r="I92" s="157"/>
    </row>
    <row r="93" spans="1:9" x14ac:dyDescent="0.25">
      <c r="A93" s="7"/>
      <c r="B93" s="7"/>
      <c r="C93" s="7"/>
      <c r="D93" s="7"/>
      <c r="E93" s="7"/>
      <c r="F93" s="7"/>
      <c r="G93" s="7"/>
      <c r="H93" s="7"/>
      <c r="I93" s="157"/>
    </row>
    <row r="94" spans="1:9" x14ac:dyDescent="0.25">
      <c r="A94" s="7"/>
      <c r="B94" s="27"/>
      <c r="C94" s="7"/>
      <c r="D94" s="28"/>
      <c r="E94" s="7"/>
      <c r="F94" s="7"/>
      <c r="G94" s="7"/>
      <c r="H94" s="7"/>
      <c r="I94" s="66"/>
    </row>
    <row r="95" spans="1:9" x14ac:dyDescent="0.25">
      <c r="A95" s="7"/>
      <c r="B95" s="27"/>
      <c r="C95" s="7"/>
      <c r="D95" s="28"/>
      <c r="E95" s="7"/>
      <c r="F95" s="7"/>
      <c r="G95" s="7"/>
      <c r="H95" s="7"/>
      <c r="I95" s="66"/>
    </row>
    <row r="96" spans="1:9" x14ac:dyDescent="0.25">
      <c r="A96" s="7"/>
      <c r="B96" s="27"/>
      <c r="C96" s="7"/>
      <c r="D96" s="28"/>
      <c r="E96" s="7"/>
      <c r="F96" s="7"/>
      <c r="G96" s="7"/>
      <c r="H96" s="7"/>
      <c r="I96" s="66"/>
    </row>
    <row r="97" spans="1:9" x14ac:dyDescent="0.25">
      <c r="A97" s="7"/>
      <c r="B97" s="7"/>
      <c r="C97" s="7"/>
      <c r="D97" s="7"/>
      <c r="E97" s="7"/>
      <c r="F97" s="7"/>
      <c r="G97" s="7"/>
      <c r="H97" s="7"/>
      <c r="I97" s="66"/>
    </row>
    <row r="98" spans="1:9" x14ac:dyDescent="0.25">
      <c r="A98" s="7"/>
      <c r="B98" s="7"/>
      <c r="C98" s="7"/>
      <c r="D98" s="155"/>
      <c r="E98" s="155"/>
      <c r="F98" s="155"/>
      <c r="G98" s="155"/>
      <c r="H98" s="7"/>
      <c r="I98" s="66"/>
    </row>
    <row r="99" spans="1:9" x14ac:dyDescent="0.25">
      <c r="A99" s="7"/>
      <c r="B99" s="27"/>
      <c r="C99" s="7"/>
      <c r="D99" s="155"/>
      <c r="E99" s="155"/>
      <c r="F99" s="155"/>
      <c r="G99" s="155"/>
      <c r="H99" s="7"/>
    </row>
    <row r="100" spans="1:9" x14ac:dyDescent="0.25">
      <c r="A100" s="7"/>
      <c r="B100" s="7"/>
      <c r="C100" s="7"/>
      <c r="D100" s="155"/>
      <c r="E100" s="155"/>
      <c r="F100" s="155"/>
      <c r="G100" s="155"/>
      <c r="H100" s="7"/>
    </row>
    <row r="101" spans="1:9" x14ac:dyDescent="0.25">
      <c r="A101" s="7"/>
      <c r="B101" s="153"/>
      <c r="C101" s="7"/>
      <c r="D101" s="7"/>
      <c r="E101" s="7"/>
      <c r="F101" s="7"/>
      <c r="G101" s="154"/>
      <c r="H101" s="7"/>
    </row>
    <row r="103" spans="1:9" x14ac:dyDescent="0.25">
      <c r="A103" s="109"/>
    </row>
    <row r="104" spans="1:9" ht="18.75" x14ac:dyDescent="0.25">
      <c r="A104" s="156"/>
      <c r="B104" s="156"/>
      <c r="C104" s="156"/>
      <c r="D104" s="156"/>
      <c r="E104" s="7"/>
      <c r="F104" s="7"/>
      <c r="G104" s="7"/>
      <c r="H104" s="7"/>
      <c r="I104" s="157"/>
    </row>
    <row r="105" spans="1:9" x14ac:dyDescent="0.25">
      <c r="A105" s="7"/>
      <c r="B105" s="7"/>
      <c r="C105" s="7"/>
      <c r="D105" s="7"/>
      <c r="E105" s="7"/>
      <c r="F105" s="7"/>
      <c r="G105" s="7"/>
      <c r="H105" s="7"/>
      <c r="I105" s="157"/>
    </row>
    <row r="106" spans="1:9" x14ac:dyDescent="0.25">
      <c r="A106" s="7"/>
      <c r="B106" s="27"/>
      <c r="C106" s="7"/>
      <c r="D106" s="28"/>
      <c r="E106" s="7"/>
      <c r="F106" s="7"/>
      <c r="G106" s="7"/>
      <c r="H106" s="7"/>
      <c r="I106" s="66"/>
    </row>
    <row r="107" spans="1:9" x14ac:dyDescent="0.25">
      <c r="A107" s="7"/>
      <c r="B107" s="27"/>
      <c r="C107" s="7"/>
      <c r="D107" s="28"/>
      <c r="E107" s="7"/>
      <c r="F107" s="7"/>
      <c r="G107" s="7"/>
      <c r="H107" s="7"/>
      <c r="I107" s="66"/>
    </row>
    <row r="108" spans="1:9" x14ac:dyDescent="0.25">
      <c r="A108" s="7"/>
      <c r="B108" s="27"/>
      <c r="C108" s="7"/>
      <c r="D108" s="28"/>
      <c r="E108" s="7"/>
      <c r="F108" s="7"/>
      <c r="G108" s="7"/>
      <c r="H108" s="7"/>
      <c r="I108" s="66"/>
    </row>
    <row r="109" spans="1:9" x14ac:dyDescent="0.25">
      <c r="A109" s="7"/>
      <c r="B109" s="7"/>
      <c r="C109" s="7"/>
      <c r="D109" s="7"/>
      <c r="E109" s="7"/>
      <c r="F109" s="7"/>
      <c r="G109" s="7"/>
      <c r="H109" s="7"/>
      <c r="I109" s="66"/>
    </row>
    <row r="110" spans="1:9" x14ac:dyDescent="0.25">
      <c r="A110" s="7"/>
      <c r="B110" s="7"/>
      <c r="C110" s="7"/>
      <c r="D110" s="155"/>
      <c r="E110" s="155"/>
      <c r="F110" s="155"/>
      <c r="G110" s="155"/>
      <c r="H110" s="7"/>
      <c r="I110" s="66"/>
    </row>
    <row r="111" spans="1:9" x14ac:dyDescent="0.25">
      <c r="A111" s="7"/>
      <c r="B111" s="27"/>
      <c r="C111" s="7"/>
      <c r="D111" s="155"/>
      <c r="E111" s="155"/>
      <c r="F111" s="155"/>
      <c r="G111" s="155"/>
      <c r="H111" s="7"/>
    </row>
    <row r="112" spans="1:9" x14ac:dyDescent="0.25">
      <c r="A112" s="7"/>
      <c r="B112" s="7"/>
      <c r="C112" s="7"/>
      <c r="D112" s="155"/>
      <c r="E112" s="155"/>
      <c r="F112" s="155"/>
      <c r="G112" s="155"/>
      <c r="H112" s="7"/>
    </row>
    <row r="113" spans="1:8" x14ac:dyDescent="0.25">
      <c r="A113" s="7"/>
      <c r="B113" s="153"/>
      <c r="C113" s="7"/>
      <c r="D113" s="7"/>
      <c r="E113" s="7"/>
      <c r="F113" s="7"/>
      <c r="G113" s="154"/>
      <c r="H113" s="7"/>
    </row>
  </sheetData>
  <mergeCells count="27">
    <mergeCell ref="D79:G81"/>
    <mergeCell ref="C82:F82"/>
    <mergeCell ref="A45:D45"/>
    <mergeCell ref="I45:I46"/>
    <mergeCell ref="D51:G53"/>
    <mergeCell ref="C54:F54"/>
    <mergeCell ref="A61:D61"/>
    <mergeCell ref="I61:I62"/>
    <mergeCell ref="A73:D73"/>
    <mergeCell ref="I73:I74"/>
    <mergeCell ref="D23:G25"/>
    <mergeCell ref="C26:F26"/>
    <mergeCell ref="A33:D33"/>
    <mergeCell ref="I33:I34"/>
    <mergeCell ref="D39:G41"/>
    <mergeCell ref="C42:F42"/>
    <mergeCell ref="A2:I3"/>
    <mergeCell ref="A30:I31"/>
    <mergeCell ref="A58:I59"/>
    <mergeCell ref="D67:G69"/>
    <mergeCell ref="C70:F70"/>
    <mergeCell ref="A5:D5"/>
    <mergeCell ref="I5:I6"/>
    <mergeCell ref="D11:G13"/>
    <mergeCell ref="C14:F14"/>
    <mergeCell ref="A17:D17"/>
    <mergeCell ref="I17:I1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73A53EFB93CC4A87ABFBD19B00A199" ma:contentTypeVersion="9" ma:contentTypeDescription="Create a new document." ma:contentTypeScope="" ma:versionID="66ca2a0d760ada1b87d8ea484e830672">
  <xsd:schema xmlns:xsd="http://www.w3.org/2001/XMLSchema" xmlns:xs="http://www.w3.org/2001/XMLSchema" xmlns:p="http://schemas.microsoft.com/office/2006/metadata/properties" xmlns:ns3="e2bb8a9b-87b5-401e-86f4-74db1879dc07" targetNamespace="http://schemas.microsoft.com/office/2006/metadata/properties" ma:root="true" ma:fieldsID="f3d35ff214ca42c9fbe0a162320facca" ns3:_="">
    <xsd:import namespace="e2bb8a9b-87b5-401e-86f4-74db1879dc0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bb8a9b-87b5-401e-86f4-74db1879dc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7E6770-E143-4201-999B-9A347E7EC0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bb8a9b-87b5-401e-86f4-74db1879d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F337C6-CE9F-42FE-93E8-B52C8C62FE6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F3B6405-B1B4-4B4A-A447-6520A64E3E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GE Cover Sheet</vt:lpstr>
      <vt:lpstr> Cost Worksheet</vt:lpstr>
      <vt:lpstr>Depreciation Analysis</vt:lpstr>
      <vt:lpstr>Sales Comparison</vt:lpstr>
      <vt:lpstr>Concrete Interpolation</vt:lpstr>
      <vt:lpstr>Wood Frame Interpolation</vt:lpstr>
      <vt:lpstr>Corrugated Steel Interpolation </vt:lpstr>
      <vt:lpstr>Bolted Steel Interpolation </vt:lpstr>
      <vt:lpstr>Flat Storage Interpolation</vt:lpstr>
      <vt:lpstr>Even and Pack</vt:lpstr>
      <vt:lpstr>' Cost Worksheet'!Print_Area</vt:lpstr>
      <vt:lpstr>'Depreciation Analysis'!Print_Area</vt:lpstr>
      <vt:lpstr>'GE Cover Sheet'!Print_Area</vt:lpstr>
      <vt:lpstr>'Sales Comparison'!Print_Area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Default</dc:creator>
  <cp:lastModifiedBy>Mike Dallman [KDOR]</cp:lastModifiedBy>
  <cp:lastPrinted>2023-01-13T16:18:52Z</cp:lastPrinted>
  <dcterms:created xsi:type="dcterms:W3CDTF">1999-10-01T17:48:51Z</dcterms:created>
  <dcterms:modified xsi:type="dcterms:W3CDTF">2023-12-04T13:37:08Z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0x0101006D73A53EFB93CC4A87ABFBD19B00A199</vt:lpwstr>
  </property>
</Properties>
</file>